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วัดผล 67\ต้นฉบับ ปถ67\ต้นฉบับ\"/>
    </mc:Choice>
  </mc:AlternateContent>
  <xr:revisionPtr revIDLastSave="0" documentId="13_ncr:1_{0CA637FC-9635-467F-B481-3B88E8EA299C}" xr6:coauthVersionLast="47" xr6:coauthVersionMax="47" xr10:uidLastSave="{00000000-0000-0000-0000-000000000000}"/>
  <bookViews>
    <workbookView xWindow="-108" yWindow="-108" windowWidth="23256" windowHeight="12456" tabRatio="735" activeTab="6" xr2:uid="{F24D8C37-FF21-4D57-BC60-EAEF654A9085}"/>
  </bookViews>
  <sheets>
    <sheet name="ข้อมูลเบื้องต้น" sheetId="2" r:id="rId1"/>
    <sheet name="ชื่อนักเรียน" sheetId="3" r:id="rId2"/>
    <sheet name="1.ปถ.05(ก)พ" sheetId="7" r:id="rId3"/>
    <sheet name="2จุดประสงค์กิจกรรม" sheetId="6" r:id="rId4"/>
    <sheet name="3.เวลาเรียน เทอม1" sheetId="11" r:id="rId5"/>
    <sheet name="3.เวลาเรียน เทอม2" sheetId="1" r:id="rId6"/>
    <sheet name="4.คะแนน" sheetId="4" r:id="rId7"/>
    <sheet name="5.กำหนดการสอน" sheetId="5" r:id="rId8"/>
    <sheet name="แบบแจ้งผลชมรม" sheetId="8" r:id="rId9"/>
    <sheet name="แบบแจ้งรายชื่อ" sheetId="10" r:id="rId10"/>
    <sheet name="list" sheetId="9" state="hidden" r:id="rId11"/>
  </sheets>
  <definedNames>
    <definedName name="Act1_1">#REF!</definedName>
    <definedName name="Act1_10">#REF!</definedName>
    <definedName name="Act1_11">#REF!</definedName>
    <definedName name="Act1_12">#REF!</definedName>
    <definedName name="Act1_13">#REF!</definedName>
    <definedName name="Act1_14">#REF!</definedName>
    <definedName name="Act1_15">#REF!</definedName>
    <definedName name="Act1_16">#REF!</definedName>
    <definedName name="Act1_17">#REF!</definedName>
    <definedName name="Act1_18">#REF!</definedName>
    <definedName name="Act1_19">#REF!</definedName>
    <definedName name="Act1_2">#REF!</definedName>
    <definedName name="Act1_20">#REF!</definedName>
    <definedName name="Act1_21">#REF!</definedName>
    <definedName name="Act1_22">#REF!</definedName>
    <definedName name="Act1_23">#REF!</definedName>
    <definedName name="Act1_24">#REF!</definedName>
    <definedName name="Act1_25">#REF!</definedName>
    <definedName name="Act1_26">#REF!</definedName>
    <definedName name="Act1_27">#REF!</definedName>
    <definedName name="Act1_28">#REF!</definedName>
    <definedName name="Act1_29">#REF!</definedName>
    <definedName name="Act1_3">#REF!</definedName>
    <definedName name="Act1_30">#REF!</definedName>
    <definedName name="Act1_31">#REF!</definedName>
    <definedName name="Act1_32">#REF!</definedName>
    <definedName name="Act1_33">#REF!</definedName>
    <definedName name="Act1_34">#REF!</definedName>
    <definedName name="Act1_35">#REF!</definedName>
    <definedName name="Act1_36">#REF!</definedName>
    <definedName name="Act1_37">#REF!</definedName>
    <definedName name="Act1_38">#REF!</definedName>
    <definedName name="Act1_39">#REF!</definedName>
    <definedName name="Act1_4">#REF!</definedName>
    <definedName name="Act1_40">#REF!</definedName>
    <definedName name="Act1_41">#REF!</definedName>
    <definedName name="Act1_42">#REF!</definedName>
    <definedName name="Act1_43">#REF!</definedName>
    <definedName name="Act1_44">#REF!</definedName>
    <definedName name="Act1_45">#REF!</definedName>
    <definedName name="Act1_5">#REF!</definedName>
    <definedName name="Act1_6">#REF!</definedName>
    <definedName name="Act1_7">#REF!</definedName>
    <definedName name="Act1_8">#REF!</definedName>
    <definedName name="Act1_9">#REF!</definedName>
    <definedName name="Act2_1">#REF!</definedName>
    <definedName name="Act2_10">#REF!</definedName>
    <definedName name="Act2_11">#REF!</definedName>
    <definedName name="Act2_12">#REF!</definedName>
    <definedName name="Act2_13">#REF!</definedName>
    <definedName name="Act2_14">#REF!</definedName>
    <definedName name="Act2_15">#REF!</definedName>
    <definedName name="Act2_16">#REF!</definedName>
    <definedName name="Act2_17">#REF!</definedName>
    <definedName name="Act2_18">#REF!</definedName>
    <definedName name="Act2_19">#REF!</definedName>
    <definedName name="Act2_2">#REF!</definedName>
    <definedName name="Act2_20">#REF!</definedName>
    <definedName name="Act2_21">#REF!</definedName>
    <definedName name="Act2_22">#REF!</definedName>
    <definedName name="Act2_23">#REF!</definedName>
    <definedName name="Act2_24">#REF!</definedName>
    <definedName name="Act2_25">#REF!</definedName>
    <definedName name="Act2_26">#REF!</definedName>
    <definedName name="Act2_27">#REF!</definedName>
    <definedName name="Act2_28">#REF!</definedName>
    <definedName name="Act2_29">#REF!</definedName>
    <definedName name="Act2_3">#REF!</definedName>
    <definedName name="Act2_30">#REF!</definedName>
    <definedName name="Act2_31">#REF!</definedName>
    <definedName name="Act2_32">#REF!</definedName>
    <definedName name="Act2_33">#REF!</definedName>
    <definedName name="Act2_34">#REF!</definedName>
    <definedName name="Act2_35">#REF!</definedName>
    <definedName name="Act2_36">#REF!</definedName>
    <definedName name="Act2_37">#REF!</definedName>
    <definedName name="Act2_38">#REF!</definedName>
    <definedName name="Act2_39">#REF!</definedName>
    <definedName name="Act2_4">#REF!</definedName>
    <definedName name="Act2_40">#REF!</definedName>
    <definedName name="Act2_41">#REF!</definedName>
    <definedName name="Act2_42">#REF!</definedName>
    <definedName name="Act2_43">#REF!</definedName>
    <definedName name="Act2_44">#REF!</definedName>
    <definedName name="Act2_45">#REF!</definedName>
    <definedName name="Act2_5">#REF!</definedName>
    <definedName name="Act2_6">#REF!</definedName>
    <definedName name="Act2_7">#REF!</definedName>
    <definedName name="Act2_8">#REF!</definedName>
    <definedName name="Act2_9">#REF!</definedName>
    <definedName name="Act3_1">#REF!</definedName>
    <definedName name="Act3_10">#REF!</definedName>
    <definedName name="Act3_11">#REF!</definedName>
    <definedName name="Act3_12">#REF!</definedName>
    <definedName name="Act3_13">#REF!</definedName>
    <definedName name="Act3_14">#REF!</definedName>
    <definedName name="Act3_15">#REF!</definedName>
    <definedName name="Act3_16">#REF!</definedName>
    <definedName name="Act3_17">#REF!</definedName>
    <definedName name="Act3_18">#REF!</definedName>
    <definedName name="Act3_19">#REF!</definedName>
    <definedName name="Act3_2">#REF!</definedName>
    <definedName name="Act3_20">#REF!</definedName>
    <definedName name="Act3_21">#REF!</definedName>
    <definedName name="Act3_22">#REF!</definedName>
    <definedName name="Act3_23">#REF!</definedName>
    <definedName name="Act3_24">#REF!</definedName>
    <definedName name="Act3_25">#REF!</definedName>
    <definedName name="Act3_26">#REF!</definedName>
    <definedName name="Act3_27">#REF!</definedName>
    <definedName name="Act3_28">#REF!</definedName>
    <definedName name="Act3_29">#REF!</definedName>
    <definedName name="Act3_3">#REF!</definedName>
    <definedName name="Act3_30">#REF!</definedName>
    <definedName name="Act3_31">#REF!</definedName>
    <definedName name="Act3_32">#REF!</definedName>
    <definedName name="Act3_33">#REF!</definedName>
    <definedName name="Act3_34">#REF!</definedName>
    <definedName name="Act3_35">#REF!</definedName>
    <definedName name="Act3_36">#REF!</definedName>
    <definedName name="Act3_37">#REF!</definedName>
    <definedName name="Act3_38">#REF!</definedName>
    <definedName name="Act3_39">#REF!</definedName>
    <definedName name="Act3_4">#REF!</definedName>
    <definedName name="Act3_40">#REF!</definedName>
    <definedName name="Act3_41">#REF!</definedName>
    <definedName name="Act3_42">#REF!</definedName>
    <definedName name="Act3_43">#REF!</definedName>
    <definedName name="Act3_44">#REF!</definedName>
    <definedName name="Act3_45">#REF!</definedName>
    <definedName name="Act3_5">#REF!</definedName>
    <definedName name="Act3_6">#REF!</definedName>
    <definedName name="Act3_7">#REF!</definedName>
    <definedName name="Act3_8">#REF!</definedName>
    <definedName name="Act3_9">#REF!</definedName>
    <definedName name="Act4_1">#REF!</definedName>
    <definedName name="Act4_10">#REF!</definedName>
    <definedName name="Act4_11">#REF!</definedName>
    <definedName name="Act4_12">#REF!</definedName>
    <definedName name="Act4_13">#REF!</definedName>
    <definedName name="Act4_14">#REF!</definedName>
    <definedName name="Act4_15">#REF!</definedName>
    <definedName name="Act4_16">#REF!</definedName>
    <definedName name="Act4_17">#REF!</definedName>
    <definedName name="Act4_18">#REF!</definedName>
    <definedName name="Act4_19">#REF!</definedName>
    <definedName name="Act4_2">#REF!</definedName>
    <definedName name="Act4_20">#REF!</definedName>
    <definedName name="Act4_21">#REF!</definedName>
    <definedName name="Act4_22">#REF!</definedName>
    <definedName name="Act4_23">#REF!</definedName>
    <definedName name="Act4_24">#REF!</definedName>
    <definedName name="Act4_25">#REF!</definedName>
    <definedName name="Act4_26">#REF!</definedName>
    <definedName name="Act4_27">#REF!</definedName>
    <definedName name="Act4_28">#REF!</definedName>
    <definedName name="Act4_29">#REF!</definedName>
    <definedName name="Act4_3">#REF!</definedName>
    <definedName name="Act4_30">#REF!</definedName>
    <definedName name="Act4_31">#REF!</definedName>
    <definedName name="Act4_32">#REF!</definedName>
    <definedName name="Act4_33">#REF!</definedName>
    <definedName name="Act4_34">#REF!</definedName>
    <definedName name="Act4_35">#REF!</definedName>
    <definedName name="Act4_36">#REF!</definedName>
    <definedName name="Act4_37">#REF!</definedName>
    <definedName name="Act4_38">#REF!</definedName>
    <definedName name="Act4_39">#REF!</definedName>
    <definedName name="Act4_4">#REF!</definedName>
    <definedName name="Act4_40">#REF!</definedName>
    <definedName name="Act4_41">#REF!</definedName>
    <definedName name="Act4_42">#REF!</definedName>
    <definedName name="Act4_43">#REF!</definedName>
    <definedName name="Act4_44">#REF!</definedName>
    <definedName name="Act4_45">#REF!</definedName>
    <definedName name="Act4_5">#REF!</definedName>
    <definedName name="Act4_6">#REF!</definedName>
    <definedName name="Act4_7">#REF!</definedName>
    <definedName name="Act4_8">#REF!</definedName>
    <definedName name="Act4_9">#REF!</definedName>
    <definedName name="ActAll_1">#REF!</definedName>
    <definedName name="ActAll_10">#REF!</definedName>
    <definedName name="ActAll_11">#REF!</definedName>
    <definedName name="ActAll_12">#REF!</definedName>
    <definedName name="ActAll_13">#REF!</definedName>
    <definedName name="ActAll_14">#REF!</definedName>
    <definedName name="ActAll_15">#REF!</definedName>
    <definedName name="ActAll_16">#REF!</definedName>
    <definedName name="ActAll_17">#REF!</definedName>
    <definedName name="ActAll_18">#REF!</definedName>
    <definedName name="ActAll_19">#REF!</definedName>
    <definedName name="ActAll_2">#REF!</definedName>
    <definedName name="ActAll_20">#REF!</definedName>
    <definedName name="ActAll_21">#REF!</definedName>
    <definedName name="ActAll_22">#REF!</definedName>
    <definedName name="ActAll_23">#REF!</definedName>
    <definedName name="ActAll_24">#REF!</definedName>
    <definedName name="ActAll_25">#REF!</definedName>
    <definedName name="ActAll_26">#REF!</definedName>
    <definedName name="ActAll_27">#REF!</definedName>
    <definedName name="ActAll_28">#REF!</definedName>
    <definedName name="ActAll_29">#REF!</definedName>
    <definedName name="ActAll_3">#REF!</definedName>
    <definedName name="ActAll_30">#REF!</definedName>
    <definedName name="ActAll_31">#REF!</definedName>
    <definedName name="ActAll_32">#REF!</definedName>
    <definedName name="ActAll_33">#REF!</definedName>
    <definedName name="ActAll_34">#REF!</definedName>
    <definedName name="ActAll_35">#REF!</definedName>
    <definedName name="ActAll_36">#REF!</definedName>
    <definedName name="ActAll_37">#REF!</definedName>
    <definedName name="ActAll_38">#REF!</definedName>
    <definedName name="ActAll_39">#REF!</definedName>
    <definedName name="ActAll_4">#REF!</definedName>
    <definedName name="ActAll_40">#REF!</definedName>
    <definedName name="ActAll_41">#REF!</definedName>
    <definedName name="ActAll_42">#REF!</definedName>
    <definedName name="ActAll_43">#REF!</definedName>
    <definedName name="ActAll_44">#REF!</definedName>
    <definedName name="ActAll_45">#REF!</definedName>
    <definedName name="ActAll_5">#REF!</definedName>
    <definedName name="ActAll_6">#REF!</definedName>
    <definedName name="ActAll_7">#REF!</definedName>
    <definedName name="ActAll_8">#REF!</definedName>
    <definedName name="ActAll_9">#REF!</definedName>
    <definedName name="Activities">#REF!</definedName>
    <definedName name="Activity1">#REF!</definedName>
    <definedName name="Activity2">#REF!</definedName>
    <definedName name="Activity3">#REF!</definedName>
    <definedName name="Activity4">#REF!</definedName>
    <definedName name="ActName_1">#REF!</definedName>
    <definedName name="ActName_10">#REF!</definedName>
    <definedName name="ActName_11">#REF!</definedName>
    <definedName name="ActName_12">#REF!</definedName>
    <definedName name="ActName_13">#REF!</definedName>
    <definedName name="ActName_14">#REF!</definedName>
    <definedName name="ActName_15">#REF!</definedName>
    <definedName name="ActName_16">#REF!</definedName>
    <definedName name="ActName_17">#REF!</definedName>
    <definedName name="ActName_18">#REF!</definedName>
    <definedName name="ActName_19">#REF!</definedName>
    <definedName name="ActName_2">#REF!</definedName>
    <definedName name="ActName_20">#REF!</definedName>
    <definedName name="ActName_21">#REF!</definedName>
    <definedName name="ActName_22">#REF!</definedName>
    <definedName name="ActName_23">#REF!</definedName>
    <definedName name="ActName_24">#REF!</definedName>
    <definedName name="ActName_25">#REF!</definedName>
    <definedName name="ActName_26">#REF!</definedName>
    <definedName name="ActName_27">#REF!</definedName>
    <definedName name="ActName_28">#REF!</definedName>
    <definedName name="ActName_29">#REF!</definedName>
    <definedName name="ActName_3">#REF!</definedName>
    <definedName name="ActName_30">#REF!</definedName>
    <definedName name="ActName_31">#REF!</definedName>
    <definedName name="ActName_32">#REF!</definedName>
    <definedName name="ActName_33">#REF!</definedName>
    <definedName name="ActName_34">#REF!</definedName>
    <definedName name="ActName_35">#REF!</definedName>
    <definedName name="ActName_36">#REF!</definedName>
    <definedName name="ActName_37">#REF!</definedName>
    <definedName name="ActName_38">#REF!</definedName>
    <definedName name="ActName_39">#REF!</definedName>
    <definedName name="ActName_4">#REF!</definedName>
    <definedName name="ActName_40">#REF!</definedName>
    <definedName name="ActName_41">#REF!</definedName>
    <definedName name="ActName_42">#REF!</definedName>
    <definedName name="ActName_43">#REF!</definedName>
    <definedName name="ActName_44">#REF!</definedName>
    <definedName name="ActName_45">#REF!</definedName>
    <definedName name="ActName_5">#REF!</definedName>
    <definedName name="ActName_6">#REF!</definedName>
    <definedName name="ActName_7">#REF!</definedName>
    <definedName name="ActName_8">#REF!</definedName>
    <definedName name="ActName_9">#REF!</definedName>
    <definedName name="Advisor">#REF!</definedName>
    <definedName name="AppDate">#REF!</definedName>
    <definedName name="AppMonth">#REF!</definedName>
    <definedName name="AppYear">#REF!</definedName>
    <definedName name="AssDirector">#REF!</definedName>
    <definedName name="Att_1">#REF!</definedName>
    <definedName name="Att_10">#REF!</definedName>
    <definedName name="Att_11">#REF!</definedName>
    <definedName name="Att_12">#REF!</definedName>
    <definedName name="Att_13">#REF!</definedName>
    <definedName name="Att_14">#REF!</definedName>
    <definedName name="Att_15">#REF!</definedName>
    <definedName name="Att_16">#REF!</definedName>
    <definedName name="Att_17">#REF!</definedName>
    <definedName name="Att_18">#REF!</definedName>
    <definedName name="Att_19">#REF!</definedName>
    <definedName name="Att_2">#REF!</definedName>
    <definedName name="Att_20">#REF!</definedName>
    <definedName name="Att_21">#REF!</definedName>
    <definedName name="Att_22">#REF!</definedName>
    <definedName name="Att_23">#REF!</definedName>
    <definedName name="Att_24">#REF!</definedName>
    <definedName name="Att_25">#REF!</definedName>
    <definedName name="Att_26">#REF!</definedName>
    <definedName name="Att_27">#REF!</definedName>
    <definedName name="Att_28">#REF!</definedName>
    <definedName name="Att_29">#REF!</definedName>
    <definedName name="Att_3">#REF!</definedName>
    <definedName name="Att_30">#REF!</definedName>
    <definedName name="Att_31">#REF!</definedName>
    <definedName name="Att_32">#REF!</definedName>
    <definedName name="Att_33">#REF!</definedName>
    <definedName name="Att_34">#REF!</definedName>
    <definedName name="Att_35">#REF!</definedName>
    <definedName name="Att_36">#REF!</definedName>
    <definedName name="Att_37">#REF!</definedName>
    <definedName name="Att_38">#REF!</definedName>
    <definedName name="Att_39">#REF!</definedName>
    <definedName name="Att_4">#REF!</definedName>
    <definedName name="Att_40">#REF!</definedName>
    <definedName name="Att_41">#REF!</definedName>
    <definedName name="Att_42">#REF!</definedName>
    <definedName name="Att_43">#REF!</definedName>
    <definedName name="Att_44">#REF!</definedName>
    <definedName name="Att_45">#REF!</definedName>
    <definedName name="Att_5">#REF!</definedName>
    <definedName name="Att_6">#REF!</definedName>
    <definedName name="Att_7">#REF!</definedName>
    <definedName name="Att_8">#REF!</definedName>
    <definedName name="Att_9">#REF!</definedName>
    <definedName name="Attribute">#REF!</definedName>
    <definedName name="Class">#REF!</definedName>
    <definedName name="class1_1">#REF!</definedName>
    <definedName name="class1_2">#REF!</definedName>
    <definedName name="class2_1">#REF!</definedName>
    <definedName name="class2_2">#REF!</definedName>
    <definedName name="class3_1">#REF!</definedName>
    <definedName name="class3_2">#REF!</definedName>
    <definedName name="CodeEle1">#REF!</definedName>
    <definedName name="CodeEle10">#REF!</definedName>
    <definedName name="CodeEle11">#REF!</definedName>
    <definedName name="CodeEle12">#REF!</definedName>
    <definedName name="CodeEle2">#REF!</definedName>
    <definedName name="CodeEle3">#REF!</definedName>
    <definedName name="CodeEle4">#REF!</definedName>
    <definedName name="CodeEle5">#REF!</definedName>
    <definedName name="CodeEle6">#REF!</definedName>
    <definedName name="CodeEle7">#REF!</definedName>
    <definedName name="CodeEle8">#REF!</definedName>
    <definedName name="CodeEle9">#REF!</definedName>
    <definedName name="codegen1">#REF!</definedName>
    <definedName name="codegen10">#REF!</definedName>
    <definedName name="codegen11">#REF!</definedName>
    <definedName name="codegen12">#REF!</definedName>
    <definedName name="codegen2">#REF!</definedName>
    <definedName name="codegen3">#REF!</definedName>
    <definedName name="codegen4">#REF!</definedName>
    <definedName name="codegen5">#REF!</definedName>
    <definedName name="codegen6">#REF!</definedName>
    <definedName name="codegen7">#REF!</definedName>
    <definedName name="codegen8">#REF!</definedName>
    <definedName name="codegen9">#REF!</definedName>
    <definedName name="CreditEle1">#REF!</definedName>
    <definedName name="CreditEle10">#REF!</definedName>
    <definedName name="CreditEle11">#REF!</definedName>
    <definedName name="CreditEle12">#REF!</definedName>
    <definedName name="CreditEle2">#REF!</definedName>
    <definedName name="CreditEle3">#REF!</definedName>
    <definedName name="CreditEle4">#REF!</definedName>
    <definedName name="CreditEle5">#REF!</definedName>
    <definedName name="CreditEle6">#REF!</definedName>
    <definedName name="CreditEle7">#REF!</definedName>
    <definedName name="CreditEle8">#REF!</definedName>
    <definedName name="CreditEle9">#REF!</definedName>
    <definedName name="CreditGen1">#REF!</definedName>
    <definedName name="CreditGen10">#REF!</definedName>
    <definedName name="CreditGen11">#REF!</definedName>
    <definedName name="CreditGen12">#REF!</definedName>
    <definedName name="CreditGen2">#REF!</definedName>
    <definedName name="CreditGen3">#REF!</definedName>
    <definedName name="CreditGen4">#REF!</definedName>
    <definedName name="CreditGen5">#REF!</definedName>
    <definedName name="CreditGen6">#REF!</definedName>
    <definedName name="CreditGen7">#REF!</definedName>
    <definedName name="CreditGen8">#REF!</definedName>
    <definedName name="CreditGen9">#REF!</definedName>
    <definedName name="Director">#REF!</definedName>
    <definedName name="EleGrade1">#REF!</definedName>
    <definedName name="EleGrade10">#REF!</definedName>
    <definedName name="EleGrade11">#REF!</definedName>
    <definedName name="EleGrade12">#REF!</definedName>
    <definedName name="EleGrade2">#REF!</definedName>
    <definedName name="EleGrade3">#REF!</definedName>
    <definedName name="EleGrade4">#REF!</definedName>
    <definedName name="EleGrade5">#REF!</definedName>
    <definedName name="EleGrade6">#REF!</definedName>
    <definedName name="EleGrade7">#REF!</definedName>
    <definedName name="EleGrade8">#REF!</definedName>
    <definedName name="EleGrade9">#REF!</definedName>
    <definedName name="EleSco1_1">#REF!</definedName>
    <definedName name="EleSco1_10">#REF!</definedName>
    <definedName name="EleSco1_11">#REF!</definedName>
    <definedName name="EleSco1_12">#REF!</definedName>
    <definedName name="EleSco1_13">#REF!</definedName>
    <definedName name="EleSco1_14">#REF!</definedName>
    <definedName name="EleSco1_15">#REF!</definedName>
    <definedName name="EleSco1_16">#REF!</definedName>
    <definedName name="EleSco1_17">#REF!</definedName>
    <definedName name="EleSco1_18">#REF!</definedName>
    <definedName name="EleSco1_19">#REF!</definedName>
    <definedName name="EleSco1_2">#REF!</definedName>
    <definedName name="EleSco1_20">#REF!</definedName>
    <definedName name="EleSco1_21">#REF!</definedName>
    <definedName name="EleSco1_22">#REF!</definedName>
    <definedName name="EleSco1_23">#REF!</definedName>
    <definedName name="EleSco1_24">#REF!</definedName>
    <definedName name="EleSco1_25">#REF!</definedName>
    <definedName name="EleSco1_26">#REF!</definedName>
    <definedName name="EleSco1_27">#REF!</definedName>
    <definedName name="EleSco1_28">#REF!</definedName>
    <definedName name="EleSco1_29">#REF!</definedName>
    <definedName name="EleSco1_3">#REF!</definedName>
    <definedName name="EleSco1_30">#REF!</definedName>
    <definedName name="EleSco1_31">#REF!</definedName>
    <definedName name="EleSco1_32">#REF!</definedName>
    <definedName name="EleSco1_33">#REF!</definedName>
    <definedName name="EleSco1_34">#REF!</definedName>
    <definedName name="EleSco1_35">#REF!</definedName>
    <definedName name="EleSco1_36">#REF!</definedName>
    <definedName name="EleSco1_37">#REF!</definedName>
    <definedName name="EleSco1_38">#REF!</definedName>
    <definedName name="EleSco1_39">#REF!</definedName>
    <definedName name="EleSco1_4">#REF!</definedName>
    <definedName name="EleSco1_40">#REF!</definedName>
    <definedName name="EleSco1_41">#REF!</definedName>
    <definedName name="EleSco1_42">#REF!</definedName>
    <definedName name="EleSco1_43">#REF!</definedName>
    <definedName name="EleSco1_44">#REF!</definedName>
    <definedName name="EleSco1_45">#REF!</definedName>
    <definedName name="EleSco1_5">#REF!</definedName>
    <definedName name="EleSco1_6">#REF!</definedName>
    <definedName name="EleSco1_7">#REF!</definedName>
    <definedName name="EleSco1_8">#REF!</definedName>
    <definedName name="EleSco1_9">#REF!</definedName>
    <definedName name="EleSco2_1">#REF!</definedName>
    <definedName name="EleSco2_10">#REF!</definedName>
    <definedName name="EleSco2_11">#REF!</definedName>
    <definedName name="EleSco2_12">#REF!</definedName>
    <definedName name="EleSco2_13">#REF!</definedName>
    <definedName name="EleSco2_14">#REF!</definedName>
    <definedName name="EleSco2_15">#REF!</definedName>
    <definedName name="EleSco2_16">#REF!</definedName>
    <definedName name="EleSco2_17">#REF!</definedName>
    <definedName name="EleSco2_18">#REF!</definedName>
    <definedName name="EleSco2_19">#REF!</definedName>
    <definedName name="EleSco2_2">#REF!</definedName>
    <definedName name="EleSco2_20">#REF!</definedName>
    <definedName name="EleSco2_21">#REF!</definedName>
    <definedName name="EleSco2_22">#REF!</definedName>
    <definedName name="EleSco2_23">#REF!</definedName>
    <definedName name="EleSco2_24">#REF!</definedName>
    <definedName name="EleSco2_25">#REF!</definedName>
    <definedName name="EleSco2_26">#REF!</definedName>
    <definedName name="EleSco2_27">#REF!</definedName>
    <definedName name="EleSco2_28">#REF!</definedName>
    <definedName name="EleSco2_29">#REF!</definedName>
    <definedName name="EleSco2_3">#REF!</definedName>
    <definedName name="EleSco2_30">#REF!</definedName>
    <definedName name="EleSco2_31">#REF!</definedName>
    <definedName name="EleSco2_32">#REF!</definedName>
    <definedName name="EleSco2_33">#REF!</definedName>
    <definedName name="EleSco2_34">#REF!</definedName>
    <definedName name="EleSco2_35">#REF!</definedName>
    <definedName name="EleSco2_36">#REF!</definedName>
    <definedName name="EleSco2_37">#REF!</definedName>
    <definedName name="EleSco2_38">#REF!</definedName>
    <definedName name="EleSco2_39">#REF!</definedName>
    <definedName name="EleSco2_4">#REF!</definedName>
    <definedName name="EleSco2_40">#REF!</definedName>
    <definedName name="EleSco2_41">#REF!</definedName>
    <definedName name="EleSco2_42">#REF!</definedName>
    <definedName name="EleSco2_43">#REF!</definedName>
    <definedName name="EleSco2_44">#REF!</definedName>
    <definedName name="EleSco2_45">#REF!</definedName>
    <definedName name="EleSco2_5">#REF!</definedName>
    <definedName name="EleSco2_6">#REF!</definedName>
    <definedName name="EleSco2_7">#REF!</definedName>
    <definedName name="EleSco2_8">#REF!</definedName>
    <definedName name="EleSco2_9">#REF!</definedName>
    <definedName name="EleSco3_1">#REF!</definedName>
    <definedName name="EleSco3_10">#REF!</definedName>
    <definedName name="EleSco3_11">#REF!</definedName>
    <definedName name="EleSco3_12">#REF!</definedName>
    <definedName name="EleSco3_13">#REF!</definedName>
    <definedName name="EleSco3_14">#REF!</definedName>
    <definedName name="EleSco3_15">#REF!</definedName>
    <definedName name="EleSco3_16">#REF!</definedName>
    <definedName name="EleSco3_17">#REF!</definedName>
    <definedName name="EleSco3_18">#REF!</definedName>
    <definedName name="EleSco3_19">#REF!</definedName>
    <definedName name="EleSco3_2">#REF!</definedName>
    <definedName name="EleSco3_20">#REF!</definedName>
    <definedName name="EleSco3_21">#REF!</definedName>
    <definedName name="EleSco3_22">#REF!</definedName>
    <definedName name="EleSco3_23">#REF!</definedName>
    <definedName name="EleSco3_24">#REF!</definedName>
    <definedName name="EleSco3_25">#REF!</definedName>
    <definedName name="EleSco3_26">#REF!</definedName>
    <definedName name="EleSco3_27">#REF!</definedName>
    <definedName name="EleSco3_28">#REF!</definedName>
    <definedName name="EleSco3_29">#REF!</definedName>
    <definedName name="EleSco3_3">#REF!</definedName>
    <definedName name="EleSco3_30">#REF!</definedName>
    <definedName name="EleSco3_31">#REF!</definedName>
    <definedName name="EleSco3_32">#REF!</definedName>
    <definedName name="EleSco3_33">#REF!</definedName>
    <definedName name="EleSco3_34">#REF!</definedName>
    <definedName name="EleSco3_35">#REF!</definedName>
    <definedName name="EleSco3_36">#REF!</definedName>
    <definedName name="EleSco3_37">#REF!</definedName>
    <definedName name="EleSco3_38">#REF!</definedName>
    <definedName name="EleSco3_39">#REF!</definedName>
    <definedName name="EleSco3_4">#REF!</definedName>
    <definedName name="EleSco3_40">#REF!</definedName>
    <definedName name="EleSco3_41">#REF!</definedName>
    <definedName name="EleSco3_42">#REF!</definedName>
    <definedName name="EleSco3_43">#REF!</definedName>
    <definedName name="EleSco3_44">#REF!</definedName>
    <definedName name="EleSco3_45">#REF!</definedName>
    <definedName name="EleSco3_5">#REF!</definedName>
    <definedName name="EleSco3_6">#REF!</definedName>
    <definedName name="EleSco3_7">#REF!</definedName>
    <definedName name="EleSco3_8">#REF!</definedName>
    <definedName name="EleSco3_9">#REF!</definedName>
    <definedName name="EleSco4_1">#REF!</definedName>
    <definedName name="EleSco4_10">#REF!</definedName>
    <definedName name="EleSco4_11">#REF!</definedName>
    <definedName name="EleSco4_12">#REF!</definedName>
    <definedName name="EleSco4_13">#REF!</definedName>
    <definedName name="EleSco4_14">#REF!</definedName>
    <definedName name="EleSco4_15">#REF!</definedName>
    <definedName name="EleSco4_16">#REF!</definedName>
    <definedName name="EleSco4_17">#REF!</definedName>
    <definedName name="EleSco4_18">#REF!</definedName>
    <definedName name="EleSco4_19">#REF!</definedName>
    <definedName name="EleSco4_2">#REF!</definedName>
    <definedName name="EleSco4_20">#REF!</definedName>
    <definedName name="EleSco4_21">#REF!</definedName>
    <definedName name="EleSco4_22">#REF!</definedName>
    <definedName name="EleSco4_23">#REF!</definedName>
    <definedName name="EleSco4_24">#REF!</definedName>
    <definedName name="EleSco4_25">#REF!</definedName>
    <definedName name="EleSco4_26">#REF!</definedName>
    <definedName name="EleSco4_27">#REF!</definedName>
    <definedName name="EleSco4_28">#REF!</definedName>
    <definedName name="EleSco4_29">#REF!</definedName>
    <definedName name="EleSco4_3">#REF!</definedName>
    <definedName name="EleSco4_30">#REF!</definedName>
    <definedName name="EleSco4_31">#REF!</definedName>
    <definedName name="EleSco4_32">#REF!</definedName>
    <definedName name="EleSco4_33">#REF!</definedName>
    <definedName name="EleSco4_34">#REF!</definedName>
    <definedName name="EleSco4_35">#REF!</definedName>
    <definedName name="EleSco4_36">#REF!</definedName>
    <definedName name="EleSco4_37">#REF!</definedName>
    <definedName name="EleSco4_38">#REF!</definedName>
    <definedName name="EleSco4_39">#REF!</definedName>
    <definedName name="EleSco4_4">#REF!</definedName>
    <definedName name="EleSco4_40">#REF!</definedName>
    <definedName name="EleSco4_41">#REF!</definedName>
    <definedName name="EleSco4_42">#REF!</definedName>
    <definedName name="EleSco4_43">#REF!</definedName>
    <definedName name="EleSco4_44">#REF!</definedName>
    <definedName name="EleSco4_45">#REF!</definedName>
    <definedName name="EleSco4_5">#REF!</definedName>
    <definedName name="EleSco4_6">#REF!</definedName>
    <definedName name="EleSco4_7">#REF!</definedName>
    <definedName name="EleSco4_8">#REF!</definedName>
    <definedName name="EleSco4_9">#REF!</definedName>
    <definedName name="EleSco5_1">#REF!</definedName>
    <definedName name="EleSco5_10">#REF!</definedName>
    <definedName name="EleSco5_11">#REF!</definedName>
    <definedName name="EleSco5_12">#REF!</definedName>
    <definedName name="EleSco5_13">#REF!</definedName>
    <definedName name="EleSco5_14">#REF!</definedName>
    <definedName name="EleSco5_15">#REF!</definedName>
    <definedName name="EleSco5_16">#REF!</definedName>
    <definedName name="EleSco5_17">#REF!</definedName>
    <definedName name="EleSco5_18">#REF!</definedName>
    <definedName name="EleSco5_19">#REF!</definedName>
    <definedName name="EleSco5_2">#REF!</definedName>
    <definedName name="EleSco5_20">#REF!</definedName>
    <definedName name="EleSco5_21">#REF!</definedName>
    <definedName name="EleSco5_22">#REF!</definedName>
    <definedName name="EleSco5_23">#REF!</definedName>
    <definedName name="EleSco5_24">#REF!</definedName>
    <definedName name="EleSco5_25">#REF!</definedName>
    <definedName name="EleSco5_26">#REF!</definedName>
    <definedName name="EleSco5_27">#REF!</definedName>
    <definedName name="EleSco5_28">#REF!</definedName>
    <definedName name="EleSco5_29">#REF!</definedName>
    <definedName name="EleSco5_3">#REF!</definedName>
    <definedName name="EleSco5_30">#REF!</definedName>
    <definedName name="EleSco5_31">#REF!</definedName>
    <definedName name="EleSco5_32">#REF!</definedName>
    <definedName name="EleSco5_33">#REF!</definedName>
    <definedName name="EleSco5_34">#REF!</definedName>
    <definedName name="EleSco5_35">#REF!</definedName>
    <definedName name="EleSco5_36">#REF!</definedName>
    <definedName name="EleSco5_37">#REF!</definedName>
    <definedName name="EleSco5_38">#REF!</definedName>
    <definedName name="EleSco5_39">#REF!</definedName>
    <definedName name="EleSco5_4">#REF!</definedName>
    <definedName name="EleSco5_40">#REF!</definedName>
    <definedName name="EleSco5_41">#REF!</definedName>
    <definedName name="EleSco5_42">#REF!</definedName>
    <definedName name="EleSco5_43">#REF!</definedName>
    <definedName name="EleSco5_44">#REF!</definedName>
    <definedName name="EleSco5_45">#REF!</definedName>
    <definedName name="EleSco5_5">#REF!</definedName>
    <definedName name="EleSco5_6">#REF!</definedName>
    <definedName name="EleSco5_7">#REF!</definedName>
    <definedName name="EleSco5_8">#REF!</definedName>
    <definedName name="EleSco5_9">#REF!</definedName>
    <definedName name="Eval">#REF!</definedName>
    <definedName name="Gengrade1">#REF!</definedName>
    <definedName name="Gengrade10">#REF!</definedName>
    <definedName name="Gengrade11">#REF!</definedName>
    <definedName name="Gengrade12">#REF!</definedName>
    <definedName name="Gengrade2">#REF!</definedName>
    <definedName name="Gengrade3">#REF!</definedName>
    <definedName name="Gengrade4">#REF!</definedName>
    <definedName name="Gengrade5">#REF!</definedName>
    <definedName name="Gengrade6">#REF!</definedName>
    <definedName name="Gengrade7">#REF!</definedName>
    <definedName name="Gengrade8">#REF!</definedName>
    <definedName name="Gengrade9">#REF!</definedName>
    <definedName name="GenSco1_1">#REF!</definedName>
    <definedName name="GenSco1_10">#REF!</definedName>
    <definedName name="GenSco1_11">#REF!</definedName>
    <definedName name="GenSco1_12">#REF!</definedName>
    <definedName name="GenSco1_13">#REF!</definedName>
    <definedName name="GenSco1_14">#REF!</definedName>
    <definedName name="GenSco1_15">#REF!</definedName>
    <definedName name="GenSco1_16">#REF!</definedName>
    <definedName name="GenSco1_17">#REF!</definedName>
    <definedName name="GenSco1_18">#REF!</definedName>
    <definedName name="GenSco1_19">#REF!</definedName>
    <definedName name="GenSco1_2">#REF!</definedName>
    <definedName name="GenSco1_20">#REF!</definedName>
    <definedName name="GenSco1_21">#REF!</definedName>
    <definedName name="GenSco1_22">#REF!</definedName>
    <definedName name="GenSco1_23">#REF!</definedName>
    <definedName name="GenSco1_24">#REF!</definedName>
    <definedName name="GenSco1_25">#REF!</definedName>
    <definedName name="GenSco1_26">#REF!</definedName>
    <definedName name="GenSco1_27">#REF!</definedName>
    <definedName name="GenSco1_28">#REF!</definedName>
    <definedName name="GenSco1_29">#REF!</definedName>
    <definedName name="GenSco1_3">#REF!</definedName>
    <definedName name="GenSco1_30">#REF!</definedName>
    <definedName name="GenSco1_31">#REF!</definedName>
    <definedName name="GenSco1_32">#REF!</definedName>
    <definedName name="GenSco1_33">#REF!</definedName>
    <definedName name="GenSco1_34">#REF!</definedName>
    <definedName name="GenSco1_35">#REF!</definedName>
    <definedName name="GenSco1_36">#REF!</definedName>
    <definedName name="GenSco1_37">#REF!</definedName>
    <definedName name="GenSco1_38">#REF!</definedName>
    <definedName name="GenSco1_39">#REF!</definedName>
    <definedName name="GenSco1_4">#REF!</definedName>
    <definedName name="GenSco1_40">#REF!</definedName>
    <definedName name="GenSco1_41">#REF!</definedName>
    <definedName name="GenSco1_42">#REF!</definedName>
    <definedName name="GenSco1_43">#REF!</definedName>
    <definedName name="GenSco1_44">#REF!</definedName>
    <definedName name="GenSco1_45">#REF!</definedName>
    <definedName name="GenSco1_5">#REF!</definedName>
    <definedName name="GenSco1_6">#REF!</definedName>
    <definedName name="GenSco1_7">#REF!</definedName>
    <definedName name="GenSco1_8">#REF!</definedName>
    <definedName name="GenSco1_9">#REF!</definedName>
    <definedName name="GenSco10_1">#REF!</definedName>
    <definedName name="GenSco10_10">#REF!</definedName>
    <definedName name="GenSco10_11">#REF!</definedName>
    <definedName name="GenSco10_12">#REF!</definedName>
    <definedName name="GenSco10_13">#REF!</definedName>
    <definedName name="GenSco10_14">#REF!</definedName>
    <definedName name="GenSco10_15">#REF!</definedName>
    <definedName name="GenSco10_16">#REF!</definedName>
    <definedName name="GenSco10_17">#REF!</definedName>
    <definedName name="GenSco10_18">#REF!</definedName>
    <definedName name="GenSco10_19">#REF!</definedName>
    <definedName name="GenSco10_2">#REF!</definedName>
    <definedName name="GenSco10_20">#REF!</definedName>
    <definedName name="GenSco10_21">#REF!</definedName>
    <definedName name="GenSco10_22">#REF!</definedName>
    <definedName name="GenSco10_23">#REF!</definedName>
    <definedName name="GenSco10_24">#REF!</definedName>
    <definedName name="GenSco10_25">#REF!</definedName>
    <definedName name="GenSco10_26">#REF!</definedName>
    <definedName name="GenSco10_27">#REF!</definedName>
    <definedName name="GenSco10_28">#REF!</definedName>
    <definedName name="GenSco10_29">#REF!</definedName>
    <definedName name="GenSco10_3">#REF!</definedName>
    <definedName name="GenSco10_30">#REF!</definedName>
    <definedName name="GenSco10_31">#REF!</definedName>
    <definedName name="GenSco10_32">#REF!</definedName>
    <definedName name="GenSco10_33">#REF!</definedName>
    <definedName name="GenSco10_34">#REF!</definedName>
    <definedName name="GenSco10_35">#REF!</definedName>
    <definedName name="GenSco10_36">#REF!</definedName>
    <definedName name="GenSco10_37">#REF!</definedName>
    <definedName name="GenSco10_38">#REF!</definedName>
    <definedName name="GenSco10_39">#REF!</definedName>
    <definedName name="GenSco10_4">#REF!</definedName>
    <definedName name="GenSco10_40">#REF!</definedName>
    <definedName name="GenSco10_41">#REF!</definedName>
    <definedName name="GenSco10_42">#REF!</definedName>
    <definedName name="GenSco10_43">#REF!</definedName>
    <definedName name="GenSco10_44">#REF!</definedName>
    <definedName name="GenSco10_45">#REF!</definedName>
    <definedName name="GenSco10_5">#REF!</definedName>
    <definedName name="GenSco10_6">#REF!</definedName>
    <definedName name="GenSco10_7">#REF!</definedName>
    <definedName name="GenSco10_8">#REF!</definedName>
    <definedName name="GenSco10_9">#REF!</definedName>
    <definedName name="GenSco11_1">#REF!</definedName>
    <definedName name="GenSco11_10">#REF!</definedName>
    <definedName name="GenSco11_11">#REF!</definedName>
    <definedName name="GenSco11_12">#REF!</definedName>
    <definedName name="GenSco11_13">#REF!</definedName>
    <definedName name="GenSco11_14">#REF!</definedName>
    <definedName name="GenSco11_15">#REF!</definedName>
    <definedName name="GenSco11_16">#REF!</definedName>
    <definedName name="GenSco11_17">#REF!</definedName>
    <definedName name="GenSco11_18">#REF!</definedName>
    <definedName name="GenSco11_19">#REF!</definedName>
    <definedName name="GenSco11_2">#REF!</definedName>
    <definedName name="GenSco11_20">#REF!</definedName>
    <definedName name="GenSco11_21">#REF!</definedName>
    <definedName name="GenSco11_22">#REF!</definedName>
    <definedName name="GenSco11_23">#REF!</definedName>
    <definedName name="GenSco11_24">#REF!</definedName>
    <definedName name="GenSco11_25">#REF!</definedName>
    <definedName name="GenSco11_26">#REF!</definedName>
    <definedName name="GenSco11_27">#REF!</definedName>
    <definedName name="GenSco11_28">#REF!</definedName>
    <definedName name="GenSco11_29">#REF!</definedName>
    <definedName name="GenSco11_3">#REF!</definedName>
    <definedName name="GenSco11_30">#REF!</definedName>
    <definedName name="GenSco11_31">#REF!</definedName>
    <definedName name="GenSco11_32">#REF!</definedName>
    <definedName name="GenSco11_33">#REF!</definedName>
    <definedName name="GenSco11_34">#REF!</definedName>
    <definedName name="GenSco11_35">#REF!</definedName>
    <definedName name="GenSco11_36">#REF!</definedName>
    <definedName name="GenSco11_37">#REF!</definedName>
    <definedName name="GenSco11_38">#REF!</definedName>
    <definedName name="GenSco11_39">#REF!</definedName>
    <definedName name="GenSco11_4">#REF!</definedName>
    <definedName name="GenSco11_40">#REF!</definedName>
    <definedName name="GenSco11_41">#REF!</definedName>
    <definedName name="GenSco11_42">#REF!</definedName>
    <definedName name="GenSco11_43">#REF!</definedName>
    <definedName name="GenSco11_44">#REF!</definedName>
    <definedName name="GenSco11_45">#REF!</definedName>
    <definedName name="GenSco11_5">#REF!</definedName>
    <definedName name="GenSco11_6">#REF!</definedName>
    <definedName name="GenSco11_7">#REF!</definedName>
    <definedName name="GenSco11_8">#REF!</definedName>
    <definedName name="GenSco11_9">#REF!</definedName>
    <definedName name="GenSco12_1">#REF!</definedName>
    <definedName name="GenSco12_10">#REF!</definedName>
    <definedName name="GenSco12_11">#REF!</definedName>
    <definedName name="GenSco12_12">#REF!</definedName>
    <definedName name="GenSco12_13">#REF!</definedName>
    <definedName name="GenSco12_14">#REF!</definedName>
    <definedName name="GenSco12_15">#REF!</definedName>
    <definedName name="GenSco12_16">#REF!</definedName>
    <definedName name="GenSco12_17">#REF!</definedName>
    <definedName name="GenSco12_18">#REF!</definedName>
    <definedName name="GenSco12_19">#REF!</definedName>
    <definedName name="GenSco12_2">#REF!</definedName>
    <definedName name="GenSco12_20">#REF!</definedName>
    <definedName name="GenSco12_21">#REF!</definedName>
    <definedName name="GenSco12_22">#REF!</definedName>
    <definedName name="GenSco12_23">#REF!</definedName>
    <definedName name="GenSco12_24">#REF!</definedName>
    <definedName name="GenSco12_25">#REF!</definedName>
    <definedName name="GenSco12_26">#REF!</definedName>
    <definedName name="GenSco12_27">#REF!</definedName>
    <definedName name="GenSco12_28">#REF!</definedName>
    <definedName name="GenSco12_29">#REF!</definedName>
    <definedName name="GenSco12_3">#REF!</definedName>
    <definedName name="GenSco12_30">#REF!</definedName>
    <definedName name="GenSco12_31">#REF!</definedName>
    <definedName name="GenSco12_32">#REF!</definedName>
    <definedName name="GenSco12_33">#REF!</definedName>
    <definedName name="GenSco12_34">#REF!</definedName>
    <definedName name="GenSco12_35">#REF!</definedName>
    <definedName name="GenSco12_36">#REF!</definedName>
    <definedName name="GenSco12_37">#REF!</definedName>
    <definedName name="GenSco12_38">#REF!</definedName>
    <definedName name="GenSco12_39">#REF!</definedName>
    <definedName name="GenSco12_4">#REF!</definedName>
    <definedName name="GenSco12_40">#REF!</definedName>
    <definedName name="GenSco12_41">#REF!</definedName>
    <definedName name="GenSco12_42">#REF!</definedName>
    <definedName name="GenSco12_43">#REF!</definedName>
    <definedName name="GenSco12_44">#REF!</definedName>
    <definedName name="GenSco12_45">#REF!</definedName>
    <definedName name="GenSco12_5">#REF!</definedName>
    <definedName name="GenSco12_6">#REF!</definedName>
    <definedName name="GenSco12_7">#REF!</definedName>
    <definedName name="GenSco12_8">#REF!</definedName>
    <definedName name="GenSco12_9">#REF!</definedName>
    <definedName name="GenSco2_1">#REF!</definedName>
    <definedName name="GenSco2_10">#REF!</definedName>
    <definedName name="GenSco2_11">#REF!</definedName>
    <definedName name="GenSco2_12">#REF!</definedName>
    <definedName name="GenSco2_13">#REF!</definedName>
    <definedName name="GenSco2_14">#REF!</definedName>
    <definedName name="GenSco2_15">#REF!</definedName>
    <definedName name="GenSco2_16">#REF!</definedName>
    <definedName name="GenSco2_17">#REF!</definedName>
    <definedName name="GenSco2_18">#REF!</definedName>
    <definedName name="GenSco2_19">#REF!</definedName>
    <definedName name="GenSco2_2">#REF!</definedName>
    <definedName name="GenSco2_20">#REF!</definedName>
    <definedName name="GenSco2_21">#REF!</definedName>
    <definedName name="GenSco2_22">#REF!</definedName>
    <definedName name="GenSco2_23">#REF!</definedName>
    <definedName name="GenSco2_24">#REF!</definedName>
    <definedName name="GenSco2_25">#REF!</definedName>
    <definedName name="GenSco2_26">#REF!</definedName>
    <definedName name="GenSco2_27">#REF!</definedName>
    <definedName name="GenSco2_28">#REF!</definedName>
    <definedName name="GenSco2_29">#REF!</definedName>
    <definedName name="GenSco2_3">#REF!</definedName>
    <definedName name="GenSco2_30">#REF!</definedName>
    <definedName name="GenSco2_31">#REF!</definedName>
    <definedName name="GenSco2_32">#REF!</definedName>
    <definedName name="GenSco2_33">#REF!</definedName>
    <definedName name="GenSco2_34">#REF!</definedName>
    <definedName name="GenSco2_35">#REF!</definedName>
    <definedName name="GenSco2_36">#REF!</definedName>
    <definedName name="GenSco2_37">#REF!</definedName>
    <definedName name="GenSco2_38">#REF!</definedName>
    <definedName name="GenSco2_39">#REF!</definedName>
    <definedName name="GenSco2_4">#REF!</definedName>
    <definedName name="GenSco2_40">#REF!</definedName>
    <definedName name="GenSco2_41">#REF!</definedName>
    <definedName name="GenSco2_42">#REF!</definedName>
    <definedName name="GenSco2_43">#REF!</definedName>
    <definedName name="GenSco2_44">#REF!</definedName>
    <definedName name="GenSco2_45">#REF!</definedName>
    <definedName name="GenSco2_5">#REF!</definedName>
    <definedName name="GenSco2_6">#REF!</definedName>
    <definedName name="GenSco2_7">#REF!</definedName>
    <definedName name="GenSco2_8">#REF!</definedName>
    <definedName name="GenSco2_9">#REF!</definedName>
    <definedName name="GenSco3_1">#REF!</definedName>
    <definedName name="GenSco3_10">#REF!</definedName>
    <definedName name="GenSco3_11">#REF!</definedName>
    <definedName name="GenSco3_12">#REF!</definedName>
    <definedName name="GenSco3_13">#REF!</definedName>
    <definedName name="GenSco3_14">#REF!</definedName>
    <definedName name="GenSco3_15">#REF!</definedName>
    <definedName name="GenSco3_16">#REF!</definedName>
    <definedName name="GenSco3_17">#REF!</definedName>
    <definedName name="GenSco3_18">#REF!</definedName>
    <definedName name="GenSco3_19">#REF!</definedName>
    <definedName name="GenSco3_2">#REF!</definedName>
    <definedName name="GenSco3_20">#REF!</definedName>
    <definedName name="GenSco3_21">#REF!</definedName>
    <definedName name="GenSco3_22">#REF!</definedName>
    <definedName name="GenSco3_23">#REF!</definedName>
    <definedName name="GenSco3_24">#REF!</definedName>
    <definedName name="GenSco3_25">#REF!</definedName>
    <definedName name="GenSco3_26">#REF!</definedName>
    <definedName name="GenSco3_27">#REF!</definedName>
    <definedName name="GenSco3_28">#REF!</definedName>
    <definedName name="GenSco3_29">#REF!</definedName>
    <definedName name="GenSco3_3">#REF!</definedName>
    <definedName name="GenSco3_30">#REF!</definedName>
    <definedName name="GenSco3_31">#REF!</definedName>
    <definedName name="GenSco3_32">#REF!</definedName>
    <definedName name="GenSco3_33">#REF!</definedName>
    <definedName name="GenSco3_34">#REF!</definedName>
    <definedName name="GenSco3_35">#REF!</definedName>
    <definedName name="GenSco3_36">#REF!</definedName>
    <definedName name="GenSco3_37">#REF!</definedName>
    <definedName name="GenSco3_38">#REF!</definedName>
    <definedName name="GenSco3_39">#REF!</definedName>
    <definedName name="GenSco3_4">#REF!</definedName>
    <definedName name="GenSco3_40">#REF!</definedName>
    <definedName name="GenSco3_41">#REF!</definedName>
    <definedName name="GenSco3_42">#REF!</definedName>
    <definedName name="GenSco3_43">#REF!</definedName>
    <definedName name="GenSco3_44">#REF!</definedName>
    <definedName name="GenSco3_45">#REF!</definedName>
    <definedName name="GenSco3_5">#REF!</definedName>
    <definedName name="GenSco3_6">#REF!</definedName>
    <definedName name="GenSco3_7">#REF!</definedName>
    <definedName name="GenSco3_8">#REF!</definedName>
    <definedName name="GenSco3_9">#REF!</definedName>
    <definedName name="GenSco4_1">#REF!</definedName>
    <definedName name="GenSco4_10">#REF!</definedName>
    <definedName name="GenSco4_11">#REF!</definedName>
    <definedName name="GenSco4_12">#REF!</definedName>
    <definedName name="GenSco4_13">#REF!</definedName>
    <definedName name="GenSco4_14">#REF!</definedName>
    <definedName name="GenSco4_15">#REF!</definedName>
    <definedName name="GenSco4_16">#REF!</definedName>
    <definedName name="GenSco4_17">#REF!</definedName>
    <definedName name="GenSco4_18">#REF!</definedName>
    <definedName name="GenSco4_19">#REF!</definedName>
    <definedName name="GenSco4_2">#REF!</definedName>
    <definedName name="GenSco4_20">#REF!</definedName>
    <definedName name="GenSco4_21">#REF!</definedName>
    <definedName name="GenSco4_22">#REF!</definedName>
    <definedName name="GenSco4_23">#REF!</definedName>
    <definedName name="GenSco4_24">#REF!</definedName>
    <definedName name="GenSco4_25">#REF!</definedName>
    <definedName name="GenSco4_26">#REF!</definedName>
    <definedName name="GenSco4_27">#REF!</definedName>
    <definedName name="GenSco4_28">#REF!</definedName>
    <definedName name="GenSco4_29">#REF!</definedName>
    <definedName name="GenSco4_3">#REF!</definedName>
    <definedName name="GenSco4_30">#REF!</definedName>
    <definedName name="GenSco4_31">#REF!</definedName>
    <definedName name="GenSco4_32">#REF!</definedName>
    <definedName name="GenSco4_33">#REF!</definedName>
    <definedName name="GenSco4_34">#REF!</definedName>
    <definedName name="GenSco4_35">#REF!</definedName>
    <definedName name="GenSco4_36">#REF!</definedName>
    <definedName name="GenSco4_37">#REF!</definedName>
    <definedName name="GenSco4_38">#REF!</definedName>
    <definedName name="GenSco4_39">#REF!</definedName>
    <definedName name="GenSco4_4">#REF!</definedName>
    <definedName name="GenSco4_40">#REF!</definedName>
    <definedName name="GenSco4_41">#REF!</definedName>
    <definedName name="GenSco4_42">#REF!</definedName>
    <definedName name="GenSco4_43">#REF!</definedName>
    <definedName name="GenSco4_44">#REF!</definedName>
    <definedName name="GenSco4_45">#REF!</definedName>
    <definedName name="GenSco4_5">#REF!</definedName>
    <definedName name="GenSco4_6">#REF!</definedName>
    <definedName name="GenSco4_7">#REF!</definedName>
    <definedName name="GenSco4_8">#REF!</definedName>
    <definedName name="GenSco4_9">#REF!</definedName>
    <definedName name="GenSco5_1">#REF!</definedName>
    <definedName name="GenSco5_10">#REF!</definedName>
    <definedName name="GenSco5_11">#REF!</definedName>
    <definedName name="GenSco5_12">#REF!</definedName>
    <definedName name="GenSco5_13">#REF!</definedName>
    <definedName name="GenSco5_14">#REF!</definedName>
    <definedName name="GenSco5_15">#REF!</definedName>
    <definedName name="GenSco5_16">#REF!</definedName>
    <definedName name="GenSco5_17">#REF!</definedName>
    <definedName name="GenSco5_18">#REF!</definedName>
    <definedName name="GenSco5_19">#REF!</definedName>
    <definedName name="GenSco5_2">#REF!</definedName>
    <definedName name="GenSco5_20">#REF!</definedName>
    <definedName name="GenSco5_21">#REF!</definedName>
    <definedName name="GenSco5_22">#REF!</definedName>
    <definedName name="GenSco5_23">#REF!</definedName>
    <definedName name="GenSco5_24">#REF!</definedName>
    <definedName name="GenSco5_25">#REF!</definedName>
    <definedName name="GenSco5_26">#REF!</definedName>
    <definedName name="GenSco5_27">#REF!</definedName>
    <definedName name="GenSco5_28">#REF!</definedName>
    <definedName name="GenSco5_29">#REF!</definedName>
    <definedName name="GenSco5_3">#REF!</definedName>
    <definedName name="GenSco5_30">#REF!</definedName>
    <definedName name="GenSco5_31">#REF!</definedName>
    <definedName name="GenSco5_32">#REF!</definedName>
    <definedName name="GenSco5_33">#REF!</definedName>
    <definedName name="GenSco5_34">#REF!</definedName>
    <definedName name="GenSco5_35">#REF!</definedName>
    <definedName name="GenSco5_36">#REF!</definedName>
    <definedName name="GenSco5_37">#REF!</definedName>
    <definedName name="GenSco5_38">#REF!</definedName>
    <definedName name="GenSco5_39">#REF!</definedName>
    <definedName name="GenSco5_4">#REF!</definedName>
    <definedName name="GenSco5_40">#REF!</definedName>
    <definedName name="GenSco5_41">#REF!</definedName>
    <definedName name="GenSco5_42">#REF!</definedName>
    <definedName name="GenSco5_43">#REF!</definedName>
    <definedName name="GenSco5_44">#REF!</definedName>
    <definedName name="GenSco5_45">#REF!</definedName>
    <definedName name="GenSco5_5">#REF!</definedName>
    <definedName name="GenSco5_6">#REF!</definedName>
    <definedName name="GenSco5_7">#REF!</definedName>
    <definedName name="GenSco5_8">#REF!</definedName>
    <definedName name="GenSco5_9">#REF!</definedName>
    <definedName name="GenSco6_1">#REF!</definedName>
    <definedName name="GenSco6_10">#REF!</definedName>
    <definedName name="GenSco6_11">#REF!</definedName>
    <definedName name="GenSco6_12">#REF!</definedName>
    <definedName name="GenSco6_13">#REF!</definedName>
    <definedName name="GenSco6_14">#REF!</definedName>
    <definedName name="GenSco6_15">#REF!</definedName>
    <definedName name="GenSco6_16">#REF!</definedName>
    <definedName name="GenSco6_17">#REF!</definedName>
    <definedName name="GenSco6_18">#REF!</definedName>
    <definedName name="GenSco6_19">#REF!</definedName>
    <definedName name="GenSco6_2">#REF!</definedName>
    <definedName name="GenSco6_20">#REF!</definedName>
    <definedName name="GenSco6_21">#REF!</definedName>
    <definedName name="GenSco6_22">#REF!</definedName>
    <definedName name="GenSco6_23">#REF!</definedName>
    <definedName name="GenSco6_24">#REF!</definedName>
    <definedName name="GenSco6_25">#REF!</definedName>
    <definedName name="GenSco6_26">#REF!</definedName>
    <definedName name="GenSco6_27">#REF!</definedName>
    <definedName name="GenSco6_28">#REF!</definedName>
    <definedName name="GenSco6_29">#REF!</definedName>
    <definedName name="GenSco6_3">#REF!</definedName>
    <definedName name="GenSco6_30">#REF!</definedName>
    <definedName name="GenSco6_31">#REF!</definedName>
    <definedName name="GenSco6_32">#REF!</definedName>
    <definedName name="GenSco6_33">#REF!</definedName>
    <definedName name="GenSco6_34">#REF!</definedName>
    <definedName name="GenSco6_35">#REF!</definedName>
    <definedName name="GenSco6_36">#REF!</definedName>
    <definedName name="GenSco6_37">#REF!</definedName>
    <definedName name="GenSco6_38">#REF!</definedName>
    <definedName name="GenSco6_39">#REF!</definedName>
    <definedName name="GenSco6_4">#REF!</definedName>
    <definedName name="GenSco6_40">#REF!</definedName>
    <definedName name="GenSco6_41">#REF!</definedName>
    <definedName name="GenSco6_42">#REF!</definedName>
    <definedName name="GenSco6_43">#REF!</definedName>
    <definedName name="GenSco6_44">#REF!</definedName>
    <definedName name="GenSco6_45">#REF!</definedName>
    <definedName name="GenSco6_5">#REF!</definedName>
    <definedName name="GenSco6_6">#REF!</definedName>
    <definedName name="GenSco6_7">#REF!</definedName>
    <definedName name="GenSco6_8">#REF!</definedName>
    <definedName name="GenSco6_9">#REF!</definedName>
    <definedName name="GenSco7_1">#REF!</definedName>
    <definedName name="GenSco7_10">#REF!</definedName>
    <definedName name="GenSco7_11">#REF!</definedName>
    <definedName name="GenSco7_12">#REF!</definedName>
    <definedName name="GenSco7_13">#REF!</definedName>
    <definedName name="GenSco7_14">#REF!</definedName>
    <definedName name="GenSco7_15">#REF!</definedName>
    <definedName name="GenSco7_16">#REF!</definedName>
    <definedName name="GenSco7_17">#REF!</definedName>
    <definedName name="GenSco7_18">#REF!</definedName>
    <definedName name="GenSco7_19">#REF!</definedName>
    <definedName name="GenSco7_2">#REF!</definedName>
    <definedName name="GenSco7_20">#REF!</definedName>
    <definedName name="GenSco7_21">#REF!</definedName>
    <definedName name="GenSco7_22">#REF!</definedName>
    <definedName name="GenSco7_23">#REF!</definedName>
    <definedName name="GenSco7_24">#REF!</definedName>
    <definedName name="GenSco7_25">#REF!</definedName>
    <definedName name="GenSco7_26">#REF!</definedName>
    <definedName name="GenSco7_27">#REF!</definedName>
    <definedName name="GenSco7_28">#REF!</definedName>
    <definedName name="GenSco7_29">#REF!</definedName>
    <definedName name="GenSco7_3">#REF!</definedName>
    <definedName name="GenSco7_30">#REF!</definedName>
    <definedName name="GenSco7_31">#REF!</definedName>
    <definedName name="GenSco7_32">#REF!</definedName>
    <definedName name="GenSco7_33">#REF!</definedName>
    <definedName name="GenSco7_34">#REF!</definedName>
    <definedName name="GenSco7_35">#REF!</definedName>
    <definedName name="GenSco7_36">#REF!</definedName>
    <definedName name="GenSco7_37">#REF!</definedName>
    <definedName name="GenSco7_38">#REF!</definedName>
    <definedName name="GenSco7_39">#REF!</definedName>
    <definedName name="GenSco7_4">#REF!</definedName>
    <definedName name="GenSco7_40">#REF!</definedName>
    <definedName name="GenSco7_41">#REF!</definedName>
    <definedName name="GenSco7_42">#REF!</definedName>
    <definedName name="GenSco7_43">#REF!</definedName>
    <definedName name="GenSco7_44">#REF!</definedName>
    <definedName name="GenSco7_45">#REF!</definedName>
    <definedName name="GenSco7_5">#REF!</definedName>
    <definedName name="GenSco7_6">#REF!</definedName>
    <definedName name="GenSco7_7">#REF!</definedName>
    <definedName name="GenSco7_8">#REF!</definedName>
    <definedName name="GenSco7_9">#REF!</definedName>
    <definedName name="GenSco8_1">#REF!</definedName>
    <definedName name="GenSco8_10">#REF!</definedName>
    <definedName name="GenSco8_11">#REF!</definedName>
    <definedName name="GenSco8_12">#REF!</definedName>
    <definedName name="GenSco8_13">#REF!</definedName>
    <definedName name="GenSco8_14">#REF!</definedName>
    <definedName name="GenSco8_15">#REF!</definedName>
    <definedName name="GenSco8_16">#REF!</definedName>
    <definedName name="GenSco8_17">#REF!</definedName>
    <definedName name="GenSco8_18">#REF!</definedName>
    <definedName name="GenSco8_19">#REF!</definedName>
    <definedName name="GenSco8_2">#REF!</definedName>
    <definedName name="GenSco8_20">#REF!</definedName>
    <definedName name="GenSco8_21">#REF!</definedName>
    <definedName name="GenSco8_22">#REF!</definedName>
    <definedName name="GenSco8_23">#REF!</definedName>
    <definedName name="GenSco8_24">#REF!</definedName>
    <definedName name="GenSco8_25">#REF!</definedName>
    <definedName name="GenSco8_26">#REF!</definedName>
    <definedName name="GenSco8_27">#REF!</definedName>
    <definedName name="GenSco8_28">#REF!</definedName>
    <definedName name="GenSco8_29">#REF!</definedName>
    <definedName name="GenSco8_3">#REF!</definedName>
    <definedName name="GenSco8_30">#REF!</definedName>
    <definedName name="GenSco8_31">#REF!</definedName>
    <definedName name="GenSco8_32">#REF!</definedName>
    <definedName name="GenSco8_33">#REF!</definedName>
    <definedName name="GenSco8_34">#REF!</definedName>
    <definedName name="GenSco8_35">#REF!</definedName>
    <definedName name="GenSco8_36">#REF!</definedName>
    <definedName name="GenSco8_37">#REF!</definedName>
    <definedName name="GenSco8_38">#REF!</definedName>
    <definedName name="GenSco8_39">#REF!</definedName>
    <definedName name="GenSco8_4">#REF!</definedName>
    <definedName name="GenSco8_40">#REF!</definedName>
    <definedName name="GenSco8_41">#REF!</definedName>
    <definedName name="GenSco8_42">#REF!</definedName>
    <definedName name="GenSco8_43">#REF!</definedName>
    <definedName name="GenSco8_44">#REF!</definedName>
    <definedName name="GenSco8_45">#REF!</definedName>
    <definedName name="GenSco8_5">#REF!</definedName>
    <definedName name="GenSco8_6">#REF!</definedName>
    <definedName name="GenSco8_7">#REF!</definedName>
    <definedName name="GenSco8_8">#REF!</definedName>
    <definedName name="GenSco8_9">#REF!</definedName>
    <definedName name="GenSco9_1">#REF!</definedName>
    <definedName name="GenSco9_10">#REF!</definedName>
    <definedName name="GenSco9_11">#REF!</definedName>
    <definedName name="GenSco9_12">#REF!</definedName>
    <definedName name="GenSco9_13">#REF!</definedName>
    <definedName name="GenSco9_14">#REF!</definedName>
    <definedName name="GenSco9_15">#REF!</definedName>
    <definedName name="GenSco9_16">#REF!</definedName>
    <definedName name="GenSco9_17">#REF!</definedName>
    <definedName name="GenSco9_18">#REF!</definedName>
    <definedName name="GenSco9_19">#REF!</definedName>
    <definedName name="GenSco9_2">#REF!</definedName>
    <definedName name="GenSco9_20">#REF!</definedName>
    <definedName name="GenSco9_21">#REF!</definedName>
    <definedName name="GenSco9_22">#REF!</definedName>
    <definedName name="GenSco9_23">#REF!</definedName>
    <definedName name="GenSco9_24">#REF!</definedName>
    <definedName name="GenSco9_25">#REF!</definedName>
    <definedName name="GenSco9_26">#REF!</definedName>
    <definedName name="GenSco9_27">#REF!</definedName>
    <definedName name="GenSco9_28">#REF!</definedName>
    <definedName name="GenSco9_29">#REF!</definedName>
    <definedName name="GenSco9_3">#REF!</definedName>
    <definedName name="GenSco9_30">#REF!</definedName>
    <definedName name="GenSco9_31">#REF!</definedName>
    <definedName name="GenSco9_32">#REF!</definedName>
    <definedName name="GenSco9_33">#REF!</definedName>
    <definedName name="GenSco9_34">#REF!</definedName>
    <definedName name="GenSco9_35">#REF!</definedName>
    <definedName name="GenSco9_36">#REF!</definedName>
    <definedName name="GenSco9_37">#REF!</definedName>
    <definedName name="GenSco9_38">#REF!</definedName>
    <definedName name="GenSco9_39">#REF!</definedName>
    <definedName name="GenSco9_4">#REF!</definedName>
    <definedName name="GenSco9_40">#REF!</definedName>
    <definedName name="GenSco9_41">#REF!</definedName>
    <definedName name="GenSco9_42">#REF!</definedName>
    <definedName name="GenSco9_43">#REF!</definedName>
    <definedName name="GenSco9_44">#REF!</definedName>
    <definedName name="GenSco9_45">#REF!</definedName>
    <definedName name="GenSco9_5">#REF!</definedName>
    <definedName name="GenSco9_6">#REF!</definedName>
    <definedName name="GenSco9_7">#REF!</definedName>
    <definedName name="GenSco9_8">#REF!</definedName>
    <definedName name="GenSco9_9">#REF!</definedName>
    <definedName name="GPA_1">#REF!</definedName>
    <definedName name="GPA_10">#REF!</definedName>
    <definedName name="GPA_11">#REF!</definedName>
    <definedName name="GPA_12">#REF!</definedName>
    <definedName name="GPA_13">#REF!</definedName>
    <definedName name="GPA_14">#REF!</definedName>
    <definedName name="GPA_15">#REF!</definedName>
    <definedName name="GPA_16">#REF!</definedName>
    <definedName name="GPA_17">#REF!</definedName>
    <definedName name="GPA_18">#REF!</definedName>
    <definedName name="GPA_19">#REF!</definedName>
    <definedName name="GPA_2">#REF!</definedName>
    <definedName name="GPA_20">#REF!</definedName>
    <definedName name="GPA_21">#REF!</definedName>
    <definedName name="GPA_22">#REF!</definedName>
    <definedName name="GPA_23">#REF!</definedName>
    <definedName name="GPA_24">#REF!</definedName>
    <definedName name="GPA_25">#REF!</definedName>
    <definedName name="GPA_26">#REF!</definedName>
    <definedName name="GPA_27">#REF!</definedName>
    <definedName name="GPA_28">#REF!</definedName>
    <definedName name="GPA_29">#REF!</definedName>
    <definedName name="GPA_3">#REF!</definedName>
    <definedName name="GPA_30">#REF!</definedName>
    <definedName name="GPA_31">#REF!</definedName>
    <definedName name="GPA_32">#REF!</definedName>
    <definedName name="GPA_33">#REF!</definedName>
    <definedName name="GPA_34">#REF!</definedName>
    <definedName name="GPA_35">#REF!</definedName>
    <definedName name="GPA_36">#REF!</definedName>
    <definedName name="GPA_37">#REF!</definedName>
    <definedName name="GPA_38">#REF!</definedName>
    <definedName name="GPA_39">#REF!</definedName>
    <definedName name="GPA_4">#REF!</definedName>
    <definedName name="GPA_40">#REF!</definedName>
    <definedName name="GPA_41">#REF!</definedName>
    <definedName name="GPA_42">#REF!</definedName>
    <definedName name="GPA_43">#REF!</definedName>
    <definedName name="GPA_44">#REF!</definedName>
    <definedName name="GPA_45">#REF!</definedName>
    <definedName name="GPA_5">#REF!</definedName>
    <definedName name="GPA_6">#REF!</definedName>
    <definedName name="GPA_7">#REF!</definedName>
    <definedName name="GPA_8">#REF!</definedName>
    <definedName name="GPA_9">#REF!</definedName>
    <definedName name="IDstu_1">#REF!</definedName>
    <definedName name="IDstu_10">#REF!</definedName>
    <definedName name="IDstu_11">#REF!</definedName>
    <definedName name="IDstu_12">#REF!</definedName>
    <definedName name="IDstu_13">#REF!</definedName>
    <definedName name="IDstu_14">#REF!</definedName>
    <definedName name="IDstu_15">#REF!</definedName>
    <definedName name="IDstu_16">#REF!</definedName>
    <definedName name="IDstu_17">#REF!</definedName>
    <definedName name="IDstu_18">#REF!</definedName>
    <definedName name="IDstu_19">#REF!</definedName>
    <definedName name="IDstu_2">#REF!</definedName>
    <definedName name="IDstu_20">#REF!</definedName>
    <definedName name="IDstu_21">#REF!</definedName>
    <definedName name="IDstu_22">#REF!</definedName>
    <definedName name="IDstu_23">#REF!</definedName>
    <definedName name="IDstu_24">#REF!</definedName>
    <definedName name="IDstu_25">#REF!</definedName>
    <definedName name="IDstu_26">#REF!</definedName>
    <definedName name="IDstu_27">#REF!</definedName>
    <definedName name="IDstu_28">#REF!</definedName>
    <definedName name="IDstu_29">#REF!</definedName>
    <definedName name="IDstu_3">#REF!</definedName>
    <definedName name="IDstu_30">#REF!</definedName>
    <definedName name="IDstu_31">#REF!</definedName>
    <definedName name="IDstu_32">#REF!</definedName>
    <definedName name="IDstu_33">#REF!</definedName>
    <definedName name="IDstu_34">#REF!</definedName>
    <definedName name="IDstu_35">#REF!</definedName>
    <definedName name="IDstu_36">#REF!</definedName>
    <definedName name="IDstu_37">#REF!</definedName>
    <definedName name="IDstu_38">#REF!</definedName>
    <definedName name="IDstu_39">#REF!</definedName>
    <definedName name="IDstu_4">#REF!</definedName>
    <definedName name="IDstu_40">#REF!</definedName>
    <definedName name="IDstu_41">#REF!</definedName>
    <definedName name="IDstu_42">#REF!</definedName>
    <definedName name="IDstu_43">#REF!</definedName>
    <definedName name="IDstu_44">#REF!</definedName>
    <definedName name="IDstu_45">#REF!</definedName>
    <definedName name="IDstu_5">#REF!</definedName>
    <definedName name="IDstu_6">#REF!</definedName>
    <definedName name="IDstu_7">#REF!</definedName>
    <definedName name="IDstu_8">#REF!</definedName>
    <definedName name="IDstu_9">#REF!</definedName>
    <definedName name="Name_1">#REF!</definedName>
    <definedName name="Name_10">#REF!</definedName>
    <definedName name="Name_11">#REF!</definedName>
    <definedName name="Name_12">#REF!</definedName>
    <definedName name="Name_13">#REF!</definedName>
    <definedName name="Name_14">#REF!</definedName>
    <definedName name="Name_15">#REF!</definedName>
    <definedName name="Name_16">#REF!</definedName>
    <definedName name="Name_17">#REF!</definedName>
    <definedName name="Name_18">#REF!</definedName>
    <definedName name="Name_19">#REF!</definedName>
    <definedName name="Name_2">#REF!</definedName>
    <definedName name="Name_20">#REF!</definedName>
    <definedName name="Name_21">#REF!</definedName>
    <definedName name="Name_22">#REF!</definedName>
    <definedName name="Name_23">#REF!</definedName>
    <definedName name="Name_24">#REF!</definedName>
    <definedName name="Name_25">#REF!</definedName>
    <definedName name="Name_26">#REF!</definedName>
    <definedName name="Name_27">#REF!</definedName>
    <definedName name="Name_28">#REF!</definedName>
    <definedName name="Name_29">#REF!</definedName>
    <definedName name="Name_3">#REF!</definedName>
    <definedName name="Name_30">#REF!</definedName>
    <definedName name="Name_31">#REF!</definedName>
    <definedName name="Name_32">#REF!</definedName>
    <definedName name="Name_33">#REF!</definedName>
    <definedName name="Name_34">#REF!</definedName>
    <definedName name="Name_35">#REF!</definedName>
    <definedName name="Name_36">#REF!</definedName>
    <definedName name="Name_37">#REF!</definedName>
    <definedName name="Name_38">#REF!</definedName>
    <definedName name="Name_39">#REF!</definedName>
    <definedName name="Name_4">#REF!</definedName>
    <definedName name="Name_40">#REF!</definedName>
    <definedName name="Name_41">#REF!</definedName>
    <definedName name="Name_42">#REF!</definedName>
    <definedName name="Name_43">#REF!</definedName>
    <definedName name="Name_44">#REF!</definedName>
    <definedName name="Name_45">#REF!</definedName>
    <definedName name="Name_5">#REF!</definedName>
    <definedName name="Name_6">#REF!</definedName>
    <definedName name="Name_7">#REF!</definedName>
    <definedName name="Name_8">#REF!</definedName>
    <definedName name="Name_9">#REF!</definedName>
    <definedName name="Name1">#REF!</definedName>
    <definedName name="Name10">#REF!</definedName>
    <definedName name="Name11">#REF!</definedName>
    <definedName name="Name12">#REF!</definedName>
    <definedName name="Name13">#REF!</definedName>
    <definedName name="Name14">#REF!</definedName>
    <definedName name="Name15">#REF!</definedName>
    <definedName name="Name16">#REF!</definedName>
    <definedName name="Name17">#REF!</definedName>
    <definedName name="Name18">#REF!</definedName>
    <definedName name="Name19">#REF!</definedName>
    <definedName name="Name2">#REF!</definedName>
    <definedName name="Name20">#REF!</definedName>
    <definedName name="Name21">#REF!</definedName>
    <definedName name="Name22">#REF!</definedName>
    <definedName name="Name23">#REF!</definedName>
    <definedName name="Name24">#REF!</definedName>
    <definedName name="Name25">#REF!</definedName>
    <definedName name="Name26">#REF!</definedName>
    <definedName name="Name27">#REF!</definedName>
    <definedName name="Name28">#REF!</definedName>
    <definedName name="Name29">#REF!</definedName>
    <definedName name="Name3">#REF!</definedName>
    <definedName name="Name30">#REF!</definedName>
    <definedName name="Name31">#REF!</definedName>
    <definedName name="Name32">#REF!</definedName>
    <definedName name="Name33">#REF!</definedName>
    <definedName name="Name34">#REF!</definedName>
    <definedName name="Name35">#REF!</definedName>
    <definedName name="Name36">#REF!</definedName>
    <definedName name="Name37">#REF!</definedName>
    <definedName name="Name38">#REF!</definedName>
    <definedName name="Name39">#REF!</definedName>
    <definedName name="Name4">#REF!</definedName>
    <definedName name="Name40">#REF!</definedName>
    <definedName name="Name41">#REF!</definedName>
    <definedName name="Name42">#REF!</definedName>
    <definedName name="Name43">#REF!</definedName>
    <definedName name="Name44">#REF!</definedName>
    <definedName name="Name45">#REF!</definedName>
    <definedName name="Name5">#REF!</definedName>
    <definedName name="Name6">#REF!</definedName>
    <definedName name="Name7">#REF!</definedName>
    <definedName name="Name8">#REF!</definedName>
    <definedName name="Name9">#REF!</definedName>
    <definedName name="Number_1">#REF!</definedName>
    <definedName name="Number_10">#REF!</definedName>
    <definedName name="Number_11">#REF!</definedName>
    <definedName name="Number_12">#REF!</definedName>
    <definedName name="Number_13">#REF!</definedName>
    <definedName name="Number_14">#REF!</definedName>
    <definedName name="Number_15">#REF!</definedName>
    <definedName name="Number_16">#REF!</definedName>
    <definedName name="Number_17">#REF!</definedName>
    <definedName name="Number_18">#REF!</definedName>
    <definedName name="Number_19">#REF!</definedName>
    <definedName name="Number_2">#REF!</definedName>
    <definedName name="Number_20">#REF!</definedName>
    <definedName name="Number_21">#REF!</definedName>
    <definedName name="Number_22">#REF!</definedName>
    <definedName name="Number_23">#REF!</definedName>
    <definedName name="Number_24">#REF!</definedName>
    <definedName name="Number_25">#REF!</definedName>
    <definedName name="Number_26">#REF!</definedName>
    <definedName name="Number_27">#REF!</definedName>
    <definedName name="Number_28">#REF!</definedName>
    <definedName name="Number_29">#REF!</definedName>
    <definedName name="Number_3">#REF!</definedName>
    <definedName name="Number_30">#REF!</definedName>
    <definedName name="Number_31">#REF!</definedName>
    <definedName name="Number_32">#REF!</definedName>
    <definedName name="Number_33">#REF!</definedName>
    <definedName name="Number_34">#REF!</definedName>
    <definedName name="Number_35">#REF!</definedName>
    <definedName name="Number_36">#REF!</definedName>
    <definedName name="Number_37">#REF!</definedName>
    <definedName name="Number_38">#REF!</definedName>
    <definedName name="Number_39">#REF!</definedName>
    <definedName name="Number_4">#REF!</definedName>
    <definedName name="Number_40">#REF!</definedName>
    <definedName name="Number_41">#REF!</definedName>
    <definedName name="Number_42">#REF!</definedName>
    <definedName name="Number_43">#REF!</definedName>
    <definedName name="Number_44">#REF!</definedName>
    <definedName name="Number_45">#REF!</definedName>
    <definedName name="Number_5">#REF!</definedName>
    <definedName name="Number_6">#REF!</definedName>
    <definedName name="Number_7">#REF!</definedName>
    <definedName name="Number_8">#REF!</definedName>
    <definedName name="Number_9">#REF!</definedName>
    <definedName name="_xlnm.Print_Area" localSheetId="2">'1.ปถ.05(ก)พ'!$A$1:$BU$32</definedName>
    <definedName name="_xlnm.Print_Area" localSheetId="3">'2จุดประสงค์กิจกรรม'!$A$1:$A$18</definedName>
    <definedName name="_xlnm.Print_Area" localSheetId="4">'3.เวลาเรียน เทอม1'!$A$1:$W$51</definedName>
    <definedName name="_xlnm.Print_Area" localSheetId="5">'3.เวลาเรียน เทอม2'!$A$1:$W$51</definedName>
    <definedName name="_xlnm.Print_Area" localSheetId="6">'4.คะแนน'!$A$1:$R$65</definedName>
    <definedName name="_xlnm.Print_Area" localSheetId="1">ชื่อนักเรียน!$A$1:$T$49</definedName>
    <definedName name="_xlnm.Print_Area" localSheetId="8">แบบแจ้งผลชมรม!$A$1:$F$51</definedName>
    <definedName name="_xlnm.Print_Area" localSheetId="9">แบบแจ้งรายชื่อ!$A$1:$F$55</definedName>
    <definedName name="_xlnm.Print_Titles" localSheetId="4">'3.เวลาเรียน เทอม1'!$4:$6</definedName>
    <definedName name="_xlnm.Print_Titles" localSheetId="5">'3.เวลาเรียน เทอม2'!$4:$6</definedName>
    <definedName name="_xlnm.Print_Titles" localSheetId="6">'4.คะแนน'!$4:$6</definedName>
    <definedName name="_xlnm.Print_Titles" localSheetId="8">แบบแจ้งผลชมรม!$6:$6</definedName>
    <definedName name="_xlnm.Print_Titles" localSheetId="9">แบบแจ้งรายชื่อ!#REF!</definedName>
    <definedName name="Read">#REF!</definedName>
    <definedName name="Read_1">#REF!</definedName>
    <definedName name="Read_10">#REF!</definedName>
    <definedName name="Read_11">#REF!</definedName>
    <definedName name="Read_12">#REF!</definedName>
    <definedName name="Read_13">#REF!</definedName>
    <definedName name="Read_14">#REF!</definedName>
    <definedName name="Read_15">#REF!</definedName>
    <definedName name="Read_16">#REF!</definedName>
    <definedName name="Read_17">#REF!</definedName>
    <definedName name="Read_18">#REF!</definedName>
    <definedName name="Read_19">#REF!</definedName>
    <definedName name="Read_2">#REF!</definedName>
    <definedName name="Read_20">#REF!</definedName>
    <definedName name="Read_21">#REF!</definedName>
    <definedName name="Read_22">#REF!</definedName>
    <definedName name="Read_23">#REF!</definedName>
    <definedName name="Read_24">#REF!</definedName>
    <definedName name="Read_25">#REF!</definedName>
    <definedName name="Read_26">#REF!</definedName>
    <definedName name="Read_27">#REF!</definedName>
    <definedName name="Read_28">#REF!</definedName>
    <definedName name="Read_29">#REF!</definedName>
    <definedName name="Read_3">#REF!</definedName>
    <definedName name="Read_30">#REF!</definedName>
    <definedName name="Read_31">#REF!</definedName>
    <definedName name="Read_32">#REF!</definedName>
    <definedName name="Read_33">#REF!</definedName>
    <definedName name="Read_34">#REF!</definedName>
    <definedName name="Read_35">#REF!</definedName>
    <definedName name="Read_36">#REF!</definedName>
    <definedName name="Read_37">#REF!</definedName>
    <definedName name="Read_38">#REF!</definedName>
    <definedName name="Read_39">#REF!</definedName>
    <definedName name="Read_4">#REF!</definedName>
    <definedName name="Read_40">#REF!</definedName>
    <definedName name="Read_41">#REF!</definedName>
    <definedName name="Read_42">#REF!</definedName>
    <definedName name="Read_43">#REF!</definedName>
    <definedName name="Read_44">#REF!</definedName>
    <definedName name="Read_45">#REF!</definedName>
    <definedName name="Read_5">#REF!</definedName>
    <definedName name="Read_6">#REF!</definedName>
    <definedName name="Read_7">#REF!</definedName>
    <definedName name="Read_8">#REF!</definedName>
    <definedName name="Read_9">#REF!</definedName>
    <definedName name="Semester">#REF!</definedName>
    <definedName name="semester1_1">#REF!</definedName>
    <definedName name="semester1_2">#REF!</definedName>
    <definedName name="semester2_1">#REF!</definedName>
    <definedName name="semester2_2">#REF!</definedName>
    <definedName name="semester3_1">#REF!</definedName>
    <definedName name="semester3_2">#REF!</definedName>
    <definedName name="StRank_1">#REF!</definedName>
    <definedName name="StRank_10">#REF!</definedName>
    <definedName name="StRank_11">#REF!</definedName>
    <definedName name="StRank_12">#REF!</definedName>
    <definedName name="StRank_13">#REF!</definedName>
    <definedName name="StRank_14">#REF!</definedName>
    <definedName name="StRank_15">#REF!</definedName>
    <definedName name="StRank_16">#REF!</definedName>
    <definedName name="StRank_17">#REF!</definedName>
    <definedName name="StRank_18">#REF!</definedName>
    <definedName name="StRank_19">#REF!</definedName>
    <definedName name="StRank_2">#REF!</definedName>
    <definedName name="StRank_20">#REF!</definedName>
    <definedName name="StRank_21">#REF!</definedName>
    <definedName name="StRank_22">#REF!</definedName>
    <definedName name="StRank_23">#REF!</definedName>
    <definedName name="StRank_24">#REF!</definedName>
    <definedName name="StRank_25">#REF!</definedName>
    <definedName name="StRank_26">#REF!</definedName>
    <definedName name="StRank_27">#REF!</definedName>
    <definedName name="StRank_28">#REF!</definedName>
    <definedName name="StRank_29">#REF!</definedName>
    <definedName name="StRank_3">#REF!</definedName>
    <definedName name="StRank_30">#REF!</definedName>
    <definedName name="StRank_31">#REF!</definedName>
    <definedName name="StRank_32">#REF!</definedName>
    <definedName name="StRank_33">#REF!</definedName>
    <definedName name="StRank_34">#REF!</definedName>
    <definedName name="StRank_35">#REF!</definedName>
    <definedName name="StRank_36">#REF!</definedName>
    <definedName name="StRank_37">#REF!</definedName>
    <definedName name="StRank_38">#REF!</definedName>
    <definedName name="StRank_39">#REF!</definedName>
    <definedName name="StRank_4">#REF!</definedName>
    <definedName name="StRank_40">#REF!</definedName>
    <definedName name="StRank_41">#REF!</definedName>
    <definedName name="StRank_42">#REF!</definedName>
    <definedName name="StRank_43">#REF!</definedName>
    <definedName name="StRank_44">#REF!</definedName>
    <definedName name="StRank_45">#REF!</definedName>
    <definedName name="StRank_5">#REF!</definedName>
    <definedName name="StRank_6">#REF!</definedName>
    <definedName name="StRank_7">#REF!</definedName>
    <definedName name="StRank_8">#REF!</definedName>
    <definedName name="StRank_9">#REF!</definedName>
    <definedName name="SubEle1">#REF!</definedName>
    <definedName name="SubEle10">#REF!</definedName>
    <definedName name="SubEle11">#REF!</definedName>
    <definedName name="SubEle12">#REF!</definedName>
    <definedName name="SubEle2">#REF!</definedName>
    <definedName name="SubEle3">#REF!</definedName>
    <definedName name="SubEle4">#REF!</definedName>
    <definedName name="SubEle5">#REF!</definedName>
    <definedName name="SubEle6">#REF!</definedName>
    <definedName name="SubEle7">#REF!</definedName>
    <definedName name="SubEle8">#REF!</definedName>
    <definedName name="SubEle9">#REF!</definedName>
    <definedName name="SubGen1">#REF!</definedName>
    <definedName name="SubGen10">#REF!</definedName>
    <definedName name="SubGen11">#REF!</definedName>
    <definedName name="SubGen12">#REF!</definedName>
    <definedName name="SubGen2">#REF!</definedName>
    <definedName name="SubGen3">#REF!</definedName>
    <definedName name="SubGen4">#REF!</definedName>
    <definedName name="SubGen5">#REF!</definedName>
    <definedName name="SubGen6">#REF!</definedName>
    <definedName name="SubGen7">#REF!</definedName>
    <definedName name="SubGen8">#REF!</definedName>
    <definedName name="SubGen9">#REF!</definedName>
    <definedName name="Surname_1">#REF!</definedName>
    <definedName name="Surname_10">#REF!</definedName>
    <definedName name="Surname_11">#REF!</definedName>
    <definedName name="Surname_12">#REF!</definedName>
    <definedName name="Surname_13">#REF!</definedName>
    <definedName name="Surname_14">#REF!</definedName>
    <definedName name="Surname_15">#REF!</definedName>
    <definedName name="Surname_16">#REF!</definedName>
    <definedName name="Surname_17">#REF!</definedName>
    <definedName name="Surname_18">#REF!</definedName>
    <definedName name="Surname_19">#REF!</definedName>
    <definedName name="Surname_2">#REF!</definedName>
    <definedName name="Surname_20">#REF!</definedName>
    <definedName name="Surname_21">#REF!</definedName>
    <definedName name="Surname_22">#REF!</definedName>
    <definedName name="Surname_23">#REF!</definedName>
    <definedName name="Surname_24">#REF!</definedName>
    <definedName name="Surname_25">#REF!</definedName>
    <definedName name="Surname_26">#REF!</definedName>
    <definedName name="Surname_27">#REF!</definedName>
    <definedName name="Surname_28">#REF!</definedName>
    <definedName name="Surname_29">#REF!</definedName>
    <definedName name="Surname_3">#REF!</definedName>
    <definedName name="Surname_30">#REF!</definedName>
    <definedName name="Surname_31">#REF!</definedName>
    <definedName name="Surname_32">#REF!</definedName>
    <definedName name="Surname_33">#REF!</definedName>
    <definedName name="Surname_34">#REF!</definedName>
    <definedName name="Surname_35">#REF!</definedName>
    <definedName name="Surname_36">#REF!</definedName>
    <definedName name="Surname_37">#REF!</definedName>
    <definedName name="Surname_38">#REF!</definedName>
    <definedName name="Surname_39">#REF!</definedName>
    <definedName name="Surname_4">#REF!</definedName>
    <definedName name="Surname_40">#REF!</definedName>
    <definedName name="Surname_41">#REF!</definedName>
    <definedName name="Surname_42">#REF!</definedName>
    <definedName name="Surname_43">#REF!</definedName>
    <definedName name="Surname_44">#REF!</definedName>
    <definedName name="Surname_45">#REF!</definedName>
    <definedName name="Surname_5">#REF!</definedName>
    <definedName name="Surname_6">#REF!</definedName>
    <definedName name="Surname_7">#REF!</definedName>
    <definedName name="Surname_8">#REF!</definedName>
    <definedName name="Surname_9">#REF!</definedName>
    <definedName name="Surname1">#REF!</definedName>
    <definedName name="Surname10">#REF!</definedName>
    <definedName name="Surname11">#REF!</definedName>
    <definedName name="Surname12">#REF!</definedName>
    <definedName name="Surname13">#REF!</definedName>
    <definedName name="Surname14">#REF!</definedName>
    <definedName name="Surname15">#REF!</definedName>
    <definedName name="Surname16">#REF!</definedName>
    <definedName name="Surname17">#REF!</definedName>
    <definedName name="Surname18">#REF!</definedName>
    <definedName name="Surname19">#REF!</definedName>
    <definedName name="Surname2">#REF!</definedName>
    <definedName name="Surname20">#REF!</definedName>
    <definedName name="Surname21">#REF!</definedName>
    <definedName name="Surname22">#REF!</definedName>
    <definedName name="Surname23">#REF!</definedName>
    <definedName name="Surname24">#REF!</definedName>
    <definedName name="Surname25">#REF!</definedName>
    <definedName name="Surname26">#REF!</definedName>
    <definedName name="Surname27">#REF!</definedName>
    <definedName name="Surname28">#REF!</definedName>
    <definedName name="Surname29">#REF!</definedName>
    <definedName name="Surname3">#REF!</definedName>
    <definedName name="Surname30">#REF!</definedName>
    <definedName name="Surname31">#REF!</definedName>
    <definedName name="Surname32">#REF!</definedName>
    <definedName name="Surname33">#REF!</definedName>
    <definedName name="Surname34">#REF!</definedName>
    <definedName name="Surname35">#REF!</definedName>
    <definedName name="Surname36">#REF!</definedName>
    <definedName name="Surname37">#REF!</definedName>
    <definedName name="Surname38">#REF!</definedName>
    <definedName name="Surname39">#REF!</definedName>
    <definedName name="Surname4">#REF!</definedName>
    <definedName name="Surname40">#REF!</definedName>
    <definedName name="Surname41">#REF!</definedName>
    <definedName name="Surname42">#REF!</definedName>
    <definedName name="Surname43">#REF!</definedName>
    <definedName name="Surname44">#REF!</definedName>
    <definedName name="Surname45">#REF!</definedName>
    <definedName name="Surname5">#REF!</definedName>
    <definedName name="Surname6">#REF!</definedName>
    <definedName name="Surname7">#REF!</definedName>
    <definedName name="Surname8">#REF!</definedName>
    <definedName name="Surname9">#REF!</definedName>
    <definedName name="Time1">#REF!</definedName>
    <definedName name="Time2">#REF!</definedName>
    <definedName name="Time3">#REF!</definedName>
    <definedName name="Time4">#REF!</definedName>
    <definedName name="top">#REF!</definedName>
    <definedName name="Year">#REF!</definedName>
    <definedName name="year1">#REF!</definedName>
    <definedName name="year2">#REF!</definedName>
    <definedName name="year3">#REF!</definedName>
    <definedName name="เกรด0">#REF!</definedName>
    <definedName name="เกรด1">#REF!</definedName>
    <definedName name="เกรด1.5">#REF!</definedName>
    <definedName name="เกรด2">#REF!</definedName>
    <definedName name="เกรด2.5">#REF!</definedName>
    <definedName name="เกรด3.5">#REF!</definedName>
    <definedName name="เกรดสาม">#REF!</definedName>
    <definedName name="เกรดสี่">#REF!</definedName>
    <definedName name="ครูประจำชั้น1" localSheetId="2">#REF!</definedName>
    <definedName name="ครูประจำชั้น1" localSheetId="1">#REF!</definedName>
    <definedName name="ครูประจำชั้น1" localSheetId="8">#REF!</definedName>
    <definedName name="ครูประจำชั้น1" localSheetId="9">#REF!</definedName>
    <definedName name="ครูประจำชั้น1">ข้อมูลเบื้องต้น!$D$15</definedName>
    <definedName name="ครูประจำชั้น2" localSheetId="2">#REF!</definedName>
    <definedName name="ครูประจำชั้น2" localSheetId="1">#REF!</definedName>
    <definedName name="ครูประจำชั้น2" localSheetId="8">#REF!</definedName>
    <definedName name="ครูประจำชั้น2" localSheetId="9">#REF!</definedName>
    <definedName name="ครูประจำชั้น2">ข้อมูลเบื้องต้น!$D$17</definedName>
    <definedName name="ชั้น" localSheetId="2">#REF!</definedName>
    <definedName name="ชั้น" localSheetId="1">#REF!</definedName>
    <definedName name="ชั้น" localSheetId="8">#REF!</definedName>
    <definedName name="ชั้น" localSheetId="9">#REF!</definedName>
    <definedName name="ชั้น">ข้อมูลเบื้องต้น!$C$5</definedName>
    <definedName name="เดือนอนุมัติ" localSheetId="2">#REF!</definedName>
    <definedName name="เดือนอนุมัติ" localSheetId="1">#REF!</definedName>
    <definedName name="เดือนอนุมัติ" localSheetId="8">#REF!</definedName>
    <definedName name="เดือนอนุมัติ" localSheetId="9">#REF!</definedName>
    <definedName name="เดือนอนุมัติ">ข้อมูลเบื้องต้น!$E$29</definedName>
    <definedName name="ปีการศึกษา" localSheetId="2">#REF!</definedName>
    <definedName name="ปีการศึกษา" localSheetId="1">#REF!</definedName>
    <definedName name="ปีการศึกษา" localSheetId="8">#REF!</definedName>
    <definedName name="ปีการศึกษา" localSheetId="9">#REF!</definedName>
    <definedName name="ปีการศึกษา">ข้อมูลเบื้องต้น!$F$5</definedName>
    <definedName name="ปีอนุมัติ" localSheetId="2">#REF!</definedName>
    <definedName name="ปีอนุมัติ" localSheetId="1">#REF!</definedName>
    <definedName name="ปีอนุมัติ" localSheetId="8">#REF!</definedName>
    <definedName name="ปีอนุมัติ" localSheetId="9">#REF!</definedName>
    <definedName name="ปีอนุมัติ">ข้อมูลเบื้องต้น!$F$29</definedName>
    <definedName name="ผอ" localSheetId="2">#REF!</definedName>
    <definedName name="ผอ" localSheetId="1">#REF!</definedName>
    <definedName name="ผอ" localSheetId="8">#REF!</definedName>
    <definedName name="ผอ" localSheetId="9">#REF!</definedName>
    <definedName name="ผอ">ข้อมูลเบื้องต้น!$D$27</definedName>
    <definedName name="ผู้สอน" localSheetId="2">#REF!</definedName>
    <definedName name="ผู้สอน" localSheetId="1">#REF!</definedName>
    <definedName name="ผู้สอน" localSheetId="8">#REF!</definedName>
    <definedName name="ผู้สอน" localSheetId="9">#REF!</definedName>
    <definedName name="ผู้สอน">ข้อมูลเบื้องต้น!$D$13</definedName>
    <definedName name="ภาคเรียน" localSheetId="2">#REF!</definedName>
    <definedName name="ภาคเรียน" localSheetId="1">#REF!</definedName>
    <definedName name="ภาคเรียน" localSheetId="8">#REF!</definedName>
    <definedName name="ภาคเรียน" localSheetId="9">#REF!</definedName>
    <definedName name="ภาคเรียน">ข้อมูลเบื้องต้น!$F$7</definedName>
    <definedName name="มส">#REF!</definedName>
    <definedName name="ร">#REF!</definedName>
    <definedName name="รหัสวิชา" localSheetId="2">#REF!</definedName>
    <definedName name="รหัสวิชา" localSheetId="1">#REF!</definedName>
    <definedName name="รหัสวิชา" localSheetId="8">#REF!</definedName>
    <definedName name="รหัสวิชา" localSheetId="9">#REF!</definedName>
    <definedName name="รหัสวิชา">ข้อมูลเบื้องต้น!$C$11</definedName>
    <definedName name="รอง" localSheetId="2">#REF!</definedName>
    <definedName name="รอง" localSheetId="1">#REF!</definedName>
    <definedName name="รอง" localSheetId="8">#REF!</definedName>
    <definedName name="รอง" localSheetId="9">#REF!</definedName>
    <definedName name="รอง">ข้อมูลเบื้องต้น!$D$25</definedName>
    <definedName name="รายวิชา" localSheetId="2">#REF!</definedName>
    <definedName name="รายวิชา" localSheetId="1">#REF!</definedName>
    <definedName name="รายวิชา" localSheetId="8">#REF!</definedName>
    <definedName name="รายวิชา" localSheetId="9">#REF!</definedName>
    <definedName name="รายวิชา">ข้อมูลเบื้องต้น!$E$11</definedName>
    <definedName name="วัดผล" localSheetId="2">#REF!</definedName>
    <definedName name="วัดผล" localSheetId="1">#REF!</definedName>
    <definedName name="วัดผล" localSheetId="8">#REF!</definedName>
    <definedName name="วัดผล" localSheetId="9">#REF!</definedName>
    <definedName name="วัดผล">ข้อมูลเบื้องต้น!$D$23</definedName>
    <definedName name="วันอนุมัติ" localSheetId="2">#REF!</definedName>
    <definedName name="วันอนุมัติ" localSheetId="1">#REF!</definedName>
    <definedName name="วันอนุมัติ" localSheetId="8">#REF!</definedName>
    <definedName name="วันอนุมัติ" localSheetId="9">#REF!</definedName>
    <definedName name="วันอนุมัติ">ข้อมูลเบื้องต้น!$D$29</definedName>
    <definedName name="หน่วยกิต" localSheetId="2">#REF!</definedName>
    <definedName name="หน่วยกิต" localSheetId="1">#REF!</definedName>
    <definedName name="หน่วยกิต" localSheetId="8">#REF!</definedName>
    <definedName name="หน่วยกิต" localSheetId="9">#REF!</definedName>
    <definedName name="หน่วยกิต">ข้อมูลเบื้องต้น!#REF!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8" l="1"/>
  <c r="A5" i="10"/>
  <c r="A2" i="3"/>
  <c r="A4" i="10"/>
  <c r="A2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8" i="4"/>
  <c r="W16" i="1"/>
  <c r="W15" i="1"/>
  <c r="W14" i="1"/>
  <c r="B51" i="11"/>
  <c r="W51" i="11" s="1"/>
  <c r="B50" i="11"/>
  <c r="W50" i="11" s="1"/>
  <c r="B49" i="11"/>
  <c r="W49" i="11" s="1"/>
  <c r="B48" i="11"/>
  <c r="W48" i="11" s="1"/>
  <c r="B47" i="11"/>
  <c r="W47" i="11" s="1"/>
  <c r="B46" i="11"/>
  <c r="W46" i="11" s="1"/>
  <c r="B45" i="11"/>
  <c r="W45" i="11" s="1"/>
  <c r="B44" i="11"/>
  <c r="W44" i="11" s="1"/>
  <c r="B43" i="11"/>
  <c r="W43" i="11" s="1"/>
  <c r="B42" i="11"/>
  <c r="W42" i="11" s="1"/>
  <c r="B41" i="11"/>
  <c r="W41" i="11" s="1"/>
  <c r="B40" i="11"/>
  <c r="W40" i="11" s="1"/>
  <c r="B39" i="11"/>
  <c r="W39" i="11" s="1"/>
  <c r="B38" i="11"/>
  <c r="W38" i="11" s="1"/>
  <c r="B37" i="11"/>
  <c r="W37" i="11" s="1"/>
  <c r="B36" i="11"/>
  <c r="W36" i="11" s="1"/>
  <c r="B35" i="11"/>
  <c r="W35" i="11" s="1"/>
  <c r="B34" i="11"/>
  <c r="W34" i="11" s="1"/>
  <c r="B33" i="11"/>
  <c r="W33" i="11" s="1"/>
  <c r="B32" i="11"/>
  <c r="W32" i="11" s="1"/>
  <c r="B31" i="11"/>
  <c r="W31" i="11" s="1"/>
  <c r="B30" i="11"/>
  <c r="W30" i="11" s="1"/>
  <c r="B29" i="11"/>
  <c r="W29" i="11" s="1"/>
  <c r="B28" i="11"/>
  <c r="W28" i="11" s="1"/>
  <c r="B27" i="11"/>
  <c r="W27" i="11" s="1"/>
  <c r="B26" i="11"/>
  <c r="W26" i="11" s="1"/>
  <c r="B25" i="11"/>
  <c r="W25" i="11" s="1"/>
  <c r="B24" i="11"/>
  <c r="W24" i="11" s="1"/>
  <c r="B23" i="11"/>
  <c r="W23" i="11" s="1"/>
  <c r="B22" i="11"/>
  <c r="W22" i="11" s="1"/>
  <c r="B21" i="11"/>
  <c r="W21" i="11" s="1"/>
  <c r="B20" i="11"/>
  <c r="W20" i="11" s="1"/>
  <c r="B19" i="11"/>
  <c r="W19" i="11" s="1"/>
  <c r="B18" i="11"/>
  <c r="W18" i="11" s="1"/>
  <c r="B17" i="11"/>
  <c r="W17" i="11" s="1"/>
  <c r="B16" i="11"/>
  <c r="W16" i="11" s="1"/>
  <c r="B15" i="11"/>
  <c r="W15" i="11" s="1"/>
  <c r="B14" i="11"/>
  <c r="W14" i="11" s="1"/>
  <c r="B13" i="11"/>
  <c r="W13" i="11" s="1"/>
  <c r="B12" i="11"/>
  <c r="W12" i="11" s="1"/>
  <c r="B11" i="11"/>
  <c r="W11" i="11" s="1"/>
  <c r="B10" i="11"/>
  <c r="W10" i="11" s="1"/>
  <c r="B9" i="11"/>
  <c r="W9" i="11" s="1"/>
  <c r="B8" i="11"/>
  <c r="W8" i="11" s="1"/>
  <c r="B7" i="11"/>
  <c r="W7" i="11" s="1"/>
  <c r="A1" i="11"/>
  <c r="E7" i="8"/>
  <c r="B7" i="10" l="1"/>
  <c r="F54" i="10"/>
  <c r="E54" i="10"/>
  <c r="D54" i="10"/>
  <c r="C54" i="10"/>
  <c r="B54" i="10"/>
  <c r="F53" i="10"/>
  <c r="E53" i="10"/>
  <c r="D53" i="10"/>
  <c r="C53" i="10"/>
  <c r="K52" i="10" s="1"/>
  <c r="B53" i="10"/>
  <c r="F52" i="10"/>
  <c r="E52" i="10"/>
  <c r="D52" i="10"/>
  <c r="C52" i="10"/>
  <c r="B52" i="10"/>
  <c r="F51" i="10"/>
  <c r="E51" i="10"/>
  <c r="D51" i="10"/>
  <c r="C51" i="10"/>
  <c r="B51" i="10"/>
  <c r="F50" i="10"/>
  <c r="E50" i="10"/>
  <c r="D50" i="10"/>
  <c r="C50" i="10"/>
  <c r="H49" i="10" s="1"/>
  <c r="B50" i="10"/>
  <c r="F49" i="10"/>
  <c r="E49" i="10"/>
  <c r="D49" i="10"/>
  <c r="C49" i="10"/>
  <c r="B49" i="10"/>
  <c r="F48" i="10"/>
  <c r="E48" i="10"/>
  <c r="D48" i="10"/>
  <c r="C48" i="10"/>
  <c r="B48" i="10"/>
  <c r="F47" i="10"/>
  <c r="E47" i="10"/>
  <c r="D47" i="10"/>
  <c r="C47" i="10"/>
  <c r="B47" i="10"/>
  <c r="F46" i="10"/>
  <c r="E46" i="10"/>
  <c r="D46" i="10"/>
  <c r="C46" i="10"/>
  <c r="I45" i="10" s="1"/>
  <c r="B46" i="10"/>
  <c r="F45" i="10"/>
  <c r="E45" i="10"/>
  <c r="D45" i="10"/>
  <c r="C45" i="10"/>
  <c r="B45" i="10"/>
  <c r="F44" i="10"/>
  <c r="E44" i="10"/>
  <c r="D44" i="10"/>
  <c r="C44" i="10"/>
  <c r="B44" i="10"/>
  <c r="F43" i="10"/>
  <c r="E43" i="10"/>
  <c r="D43" i="10"/>
  <c r="C43" i="10"/>
  <c r="M42" i="10" s="1"/>
  <c r="B43" i="10"/>
  <c r="F42" i="10"/>
  <c r="E42" i="10"/>
  <c r="D42" i="10"/>
  <c r="C42" i="10"/>
  <c r="B42" i="10"/>
  <c r="F41" i="10"/>
  <c r="E41" i="10"/>
  <c r="D41" i="10"/>
  <c r="C41" i="10"/>
  <c r="B41" i="10"/>
  <c r="F40" i="10"/>
  <c r="E40" i="10"/>
  <c r="D40" i="10"/>
  <c r="C40" i="10"/>
  <c r="B40" i="10"/>
  <c r="F39" i="10"/>
  <c r="E39" i="10"/>
  <c r="D39" i="10"/>
  <c r="C39" i="10"/>
  <c r="B39" i="10"/>
  <c r="F38" i="10"/>
  <c r="E38" i="10"/>
  <c r="D38" i="10"/>
  <c r="C38" i="10"/>
  <c r="L37" i="10" s="1"/>
  <c r="B38" i="10"/>
  <c r="F37" i="10"/>
  <c r="E37" i="10"/>
  <c r="D37" i="10"/>
  <c r="C37" i="10"/>
  <c r="B37" i="10"/>
  <c r="F36" i="10"/>
  <c r="E36" i="10"/>
  <c r="D36" i="10"/>
  <c r="C36" i="10"/>
  <c r="B36" i="10"/>
  <c r="F35" i="10"/>
  <c r="E35" i="10"/>
  <c r="D35" i="10"/>
  <c r="C35" i="10"/>
  <c r="B35" i="10"/>
  <c r="F34" i="10"/>
  <c r="E34" i="10"/>
  <c r="D34" i="10"/>
  <c r="C34" i="10"/>
  <c r="K33" i="10" s="1"/>
  <c r="B34" i="10"/>
  <c r="F33" i="10"/>
  <c r="E33" i="10"/>
  <c r="D33" i="10"/>
  <c r="C33" i="10"/>
  <c r="B33" i="10"/>
  <c r="F32" i="10"/>
  <c r="E32" i="10"/>
  <c r="D32" i="10"/>
  <c r="C32" i="10"/>
  <c r="B32" i="10"/>
  <c r="F31" i="10"/>
  <c r="E31" i="10"/>
  <c r="D31" i="10"/>
  <c r="C31" i="10"/>
  <c r="H30" i="10" s="1"/>
  <c r="B31" i="10"/>
  <c r="F30" i="10"/>
  <c r="E30" i="10"/>
  <c r="D30" i="10"/>
  <c r="C30" i="10"/>
  <c r="B30" i="10"/>
  <c r="F29" i="10"/>
  <c r="E29" i="10"/>
  <c r="D29" i="10"/>
  <c r="C29" i="10"/>
  <c r="K28" i="10" s="1"/>
  <c r="B29" i="10"/>
  <c r="F28" i="10"/>
  <c r="E28" i="10"/>
  <c r="D28" i="10"/>
  <c r="C28" i="10"/>
  <c r="B28" i="10"/>
  <c r="F27" i="10"/>
  <c r="E27" i="10"/>
  <c r="D27" i="10"/>
  <c r="C27" i="10"/>
  <c r="I26" i="10" s="1"/>
  <c r="B27" i="10"/>
  <c r="F26" i="10"/>
  <c r="E26" i="10"/>
  <c r="D26" i="10"/>
  <c r="C26" i="10"/>
  <c r="H25" i="10" s="1"/>
  <c r="B26" i="10"/>
  <c r="F25" i="10"/>
  <c r="E25" i="10"/>
  <c r="D25" i="10"/>
  <c r="C25" i="10"/>
  <c r="B25" i="10"/>
  <c r="F24" i="10"/>
  <c r="E24" i="10"/>
  <c r="D24" i="10"/>
  <c r="C24" i="10"/>
  <c r="B24" i="10"/>
  <c r="F23" i="10"/>
  <c r="E23" i="10"/>
  <c r="D23" i="10"/>
  <c r="C23" i="10"/>
  <c r="B23" i="10"/>
  <c r="F22" i="10"/>
  <c r="E22" i="10"/>
  <c r="D22" i="10"/>
  <c r="C22" i="10"/>
  <c r="I21" i="10" s="1"/>
  <c r="B22" i="10"/>
  <c r="F21" i="10"/>
  <c r="E21" i="10"/>
  <c r="D21" i="10"/>
  <c r="C21" i="10"/>
  <c r="B21" i="10"/>
  <c r="F20" i="10"/>
  <c r="E20" i="10"/>
  <c r="D20" i="10"/>
  <c r="C20" i="10"/>
  <c r="B20" i="10"/>
  <c r="F19" i="10"/>
  <c r="E19" i="10"/>
  <c r="D19" i="10"/>
  <c r="C19" i="10"/>
  <c r="K18" i="10" s="1"/>
  <c r="B19" i="10"/>
  <c r="F18" i="10"/>
  <c r="E18" i="10"/>
  <c r="D18" i="10"/>
  <c r="C18" i="10"/>
  <c r="B18" i="10"/>
  <c r="F17" i="10"/>
  <c r="E17" i="10"/>
  <c r="D17" i="10"/>
  <c r="C17" i="10"/>
  <c r="B17" i="10"/>
  <c r="F16" i="10"/>
  <c r="E16" i="10"/>
  <c r="D16" i="10"/>
  <c r="C16" i="10"/>
  <c r="B16" i="10"/>
  <c r="F15" i="10"/>
  <c r="E15" i="10"/>
  <c r="D15" i="10"/>
  <c r="C15" i="10"/>
  <c r="B15" i="10"/>
  <c r="F14" i="10"/>
  <c r="E14" i="10"/>
  <c r="D14" i="10"/>
  <c r="C14" i="10"/>
  <c r="H13" i="10" s="1"/>
  <c r="B14" i="10"/>
  <c r="F13" i="10"/>
  <c r="E13" i="10"/>
  <c r="D13" i="10"/>
  <c r="C13" i="10"/>
  <c r="B13" i="10"/>
  <c r="F12" i="10"/>
  <c r="E12" i="10"/>
  <c r="D12" i="10"/>
  <c r="C12" i="10"/>
  <c r="B12" i="10"/>
  <c r="F11" i="10"/>
  <c r="E11" i="10"/>
  <c r="D11" i="10"/>
  <c r="C11" i="10"/>
  <c r="B11" i="10"/>
  <c r="F10" i="10"/>
  <c r="C6" i="10"/>
  <c r="L53" i="10"/>
  <c r="I51" i="10"/>
  <c r="H51" i="10"/>
  <c r="J51" i="10"/>
  <c r="I50" i="10"/>
  <c r="M48" i="10"/>
  <c r="L47" i="10"/>
  <c r="I46" i="10"/>
  <c r="K46" i="10"/>
  <c r="M44" i="10"/>
  <c r="M43" i="10"/>
  <c r="L41" i="10"/>
  <c r="K40" i="10"/>
  <c r="J39" i="10"/>
  <c r="I38" i="10"/>
  <c r="M36" i="10"/>
  <c r="L35" i="10"/>
  <c r="K34" i="10"/>
  <c r="M32" i="10"/>
  <c r="J31" i="10"/>
  <c r="I31" i="10"/>
  <c r="M31" i="10"/>
  <c r="L29" i="10"/>
  <c r="J27" i="10"/>
  <c r="M24" i="10"/>
  <c r="M23" i="10"/>
  <c r="L23" i="10"/>
  <c r="K22" i="10"/>
  <c r="M20" i="10"/>
  <c r="M19" i="10"/>
  <c r="L17" i="10"/>
  <c r="K16" i="10"/>
  <c r="J15" i="10"/>
  <c r="I14" i="10"/>
  <c r="M12" i="10"/>
  <c r="L11" i="10"/>
  <c r="K10" i="10"/>
  <c r="E10" i="10"/>
  <c r="D10" i="10"/>
  <c r="C10" i="10"/>
  <c r="H9" i="10" s="1"/>
  <c r="B10" i="10"/>
  <c r="L33" i="10" l="1"/>
  <c r="I33" i="10"/>
  <c r="M18" i="10"/>
  <c r="M30" i="10"/>
  <c r="H37" i="10"/>
  <c r="K30" i="10"/>
  <c r="I16" i="10"/>
  <c r="L30" i="10"/>
  <c r="I15" i="10"/>
  <c r="L15" i="10"/>
  <c r="I48" i="10"/>
  <c r="I18" i="10"/>
  <c r="J33" i="10"/>
  <c r="M46" i="10"/>
  <c r="L16" i="10"/>
  <c r="K21" i="10"/>
  <c r="M33" i="10"/>
  <c r="I49" i="10"/>
  <c r="K51" i="10"/>
  <c r="M16" i="10"/>
  <c r="L21" i="10"/>
  <c r="L49" i="10"/>
  <c r="M21" i="10"/>
  <c r="H45" i="10"/>
  <c r="J45" i="10"/>
  <c r="I37" i="10"/>
  <c r="L10" i="10"/>
  <c r="I28" i="10"/>
  <c r="I34" i="10"/>
  <c r="H36" i="10"/>
  <c r="I43" i="10"/>
  <c r="L51" i="10"/>
  <c r="I13" i="10"/>
  <c r="M28" i="10"/>
  <c r="J34" i="10"/>
  <c r="I36" i="10"/>
  <c r="J43" i="10"/>
  <c r="K45" i="10"/>
  <c r="H24" i="10"/>
  <c r="L34" i="10"/>
  <c r="J36" i="10"/>
  <c r="L43" i="10"/>
  <c r="I9" i="10"/>
  <c r="J11" i="10"/>
  <c r="H18" i="10"/>
  <c r="J20" i="10"/>
  <c r="I24" i="10"/>
  <c r="M34" i="10"/>
  <c r="L36" i="10"/>
  <c r="J24" i="10"/>
  <c r="K24" i="10"/>
  <c r="L24" i="10"/>
  <c r="M11" i="10"/>
  <c r="L31" i="10"/>
  <c r="J46" i="10"/>
  <c r="I10" i="10"/>
  <c r="J21" i="10"/>
  <c r="L46" i="10"/>
  <c r="J9" i="10"/>
  <c r="H12" i="10"/>
  <c r="I19" i="10"/>
  <c r="H22" i="10"/>
  <c r="H27" i="10"/>
  <c r="I40" i="10"/>
  <c r="H42" i="10"/>
  <c r="J48" i="10"/>
  <c r="M10" i="10"/>
  <c r="M15" i="10"/>
  <c r="K9" i="10"/>
  <c r="I12" i="10"/>
  <c r="J19" i="10"/>
  <c r="I22" i="10"/>
  <c r="I25" i="10"/>
  <c r="I27" i="10"/>
  <c r="J32" i="10"/>
  <c r="J35" i="10"/>
  <c r="L40" i="10"/>
  <c r="I42" i="10"/>
  <c r="L45" i="10"/>
  <c r="K48" i="10"/>
  <c r="L19" i="10"/>
  <c r="H21" i="10"/>
  <c r="J22" i="10"/>
  <c r="L25" i="10"/>
  <c r="K27" i="10"/>
  <c r="M35" i="10"/>
  <c r="M40" i="10"/>
  <c r="K42" i="10"/>
  <c r="M45" i="10"/>
  <c r="L48" i="10"/>
  <c r="L9" i="10"/>
  <c r="J12" i="10"/>
  <c r="M9" i="10"/>
  <c r="K12" i="10"/>
  <c r="L22" i="10"/>
  <c r="L27" i="10"/>
  <c r="H39" i="10"/>
  <c r="L42" i="10"/>
  <c r="I52" i="10"/>
  <c r="L12" i="10"/>
  <c r="M22" i="10"/>
  <c r="M27" i="10"/>
  <c r="I39" i="10"/>
  <c r="J44" i="10"/>
  <c r="J47" i="10"/>
  <c r="L52" i="10"/>
  <c r="K39" i="10"/>
  <c r="M47" i="10"/>
  <c r="M52" i="10"/>
  <c r="H33" i="10"/>
  <c r="L39" i="10"/>
  <c r="M39" i="10"/>
  <c r="H10" i="10"/>
  <c r="H15" i="10"/>
  <c r="J10" i="10"/>
  <c r="L13" i="10"/>
  <c r="K15" i="10"/>
  <c r="J23" i="10"/>
  <c r="L28" i="10"/>
  <c r="I30" i="10"/>
  <c r="K36" i="10"/>
  <c r="H48" i="10"/>
  <c r="M51" i="10"/>
  <c r="M17" i="10"/>
  <c r="J26" i="10"/>
  <c r="M29" i="10"/>
  <c r="J38" i="10"/>
  <c r="M41" i="10"/>
  <c r="J50" i="10"/>
  <c r="J13" i="10"/>
  <c r="H23" i="10"/>
  <c r="J25" i="10"/>
  <c r="K26" i="10"/>
  <c r="H35" i="10"/>
  <c r="J37" i="10"/>
  <c r="K38" i="10"/>
  <c r="H47" i="10"/>
  <c r="J49" i="10"/>
  <c r="K50" i="10"/>
  <c r="J14" i="10"/>
  <c r="H11" i="10"/>
  <c r="K14" i="10"/>
  <c r="I11" i="10"/>
  <c r="K13" i="10"/>
  <c r="L14" i="10"/>
  <c r="I23" i="10"/>
  <c r="K25" i="10"/>
  <c r="L26" i="10"/>
  <c r="H34" i="10"/>
  <c r="I35" i="10"/>
  <c r="K37" i="10"/>
  <c r="L38" i="10"/>
  <c r="H46" i="10"/>
  <c r="I47" i="10"/>
  <c r="K49" i="10"/>
  <c r="L50" i="10"/>
  <c r="M14" i="10"/>
  <c r="M26" i="10"/>
  <c r="M38" i="10"/>
  <c r="K11" i="10"/>
  <c r="M13" i="10"/>
  <c r="H20" i="10"/>
  <c r="M50" i="10"/>
  <c r="K23" i="10"/>
  <c r="M25" i="10"/>
  <c r="H32" i="10"/>
  <c r="K35" i="10"/>
  <c r="M37" i="10"/>
  <c r="H44" i="10"/>
  <c r="K47" i="10"/>
  <c r="M49" i="10"/>
  <c r="H19" i="10"/>
  <c r="I20" i="10"/>
  <c r="H31" i="10"/>
  <c r="I32" i="10"/>
  <c r="H43" i="10"/>
  <c r="I44" i="10"/>
  <c r="H17" i="10"/>
  <c r="H29" i="10"/>
  <c r="K32" i="10"/>
  <c r="H41" i="10"/>
  <c r="H53" i="10"/>
  <c r="K20" i="10"/>
  <c r="K44" i="10"/>
  <c r="H16" i="10"/>
  <c r="I17" i="10"/>
  <c r="J18" i="10"/>
  <c r="K19" i="10"/>
  <c r="L20" i="10"/>
  <c r="H28" i="10"/>
  <c r="I29" i="10"/>
  <c r="J30" i="10"/>
  <c r="K31" i="10"/>
  <c r="L32" i="10"/>
  <c r="H40" i="10"/>
  <c r="I41" i="10"/>
  <c r="J42" i="10"/>
  <c r="K43" i="10"/>
  <c r="L44" i="10"/>
  <c r="H52" i="10"/>
  <c r="I53" i="10"/>
  <c r="J29" i="10"/>
  <c r="J17" i="10"/>
  <c r="J41" i="10"/>
  <c r="J53" i="10"/>
  <c r="H14" i="10"/>
  <c r="J16" i="10"/>
  <c r="K17" i="10"/>
  <c r="L18" i="10"/>
  <c r="H26" i="10"/>
  <c r="J28" i="10"/>
  <c r="K29" i="10"/>
  <c r="H38" i="10"/>
  <c r="J40" i="10"/>
  <c r="K41" i="10"/>
  <c r="H50" i="10"/>
  <c r="J52" i="10"/>
  <c r="K53" i="10"/>
  <c r="L55" i="10" l="1"/>
  <c r="L54" i="10"/>
  <c r="L57" i="10"/>
  <c r="J56" i="10"/>
  <c r="L56" i="10"/>
  <c r="J54" i="10"/>
  <c r="J57" i="10"/>
  <c r="J55" i="10"/>
  <c r="M55" i="10" s="1"/>
  <c r="M57" i="10" l="1"/>
  <c r="M54" i="10"/>
  <c r="M56" i="10"/>
  <c r="E51" i="8" l="1"/>
  <c r="D51" i="8"/>
  <c r="C51" i="8"/>
  <c r="L51" i="8" s="1"/>
  <c r="B51" i="8"/>
  <c r="F51" i="8" s="1"/>
  <c r="E50" i="8"/>
  <c r="D50" i="8"/>
  <c r="C50" i="8"/>
  <c r="B50" i="8"/>
  <c r="F50" i="8" s="1"/>
  <c r="E49" i="8"/>
  <c r="D49" i="8"/>
  <c r="C49" i="8"/>
  <c r="M49" i="8" s="1"/>
  <c r="B49" i="8"/>
  <c r="F49" i="8" s="1"/>
  <c r="E48" i="8"/>
  <c r="D48" i="8"/>
  <c r="C48" i="8"/>
  <c r="B48" i="8"/>
  <c r="F48" i="8" s="1"/>
  <c r="E47" i="8"/>
  <c r="D47" i="8"/>
  <c r="C47" i="8"/>
  <c r="B47" i="8"/>
  <c r="F47" i="8" s="1"/>
  <c r="F46" i="8"/>
  <c r="E46" i="8"/>
  <c r="D46" i="8"/>
  <c r="C46" i="8"/>
  <c r="B46" i="8"/>
  <c r="E45" i="8"/>
  <c r="D45" i="8"/>
  <c r="C45" i="8"/>
  <c r="B45" i="8"/>
  <c r="F45" i="8" s="1"/>
  <c r="E44" i="8"/>
  <c r="D44" i="8"/>
  <c r="C44" i="8"/>
  <c r="B44" i="8"/>
  <c r="F44" i="8" s="1"/>
  <c r="E43" i="8"/>
  <c r="D43" i="8"/>
  <c r="C43" i="8"/>
  <c r="B43" i="8"/>
  <c r="F43" i="8" s="1"/>
  <c r="E42" i="8"/>
  <c r="D42" i="8"/>
  <c r="C42" i="8"/>
  <c r="B42" i="8"/>
  <c r="F42" i="8" s="1"/>
  <c r="F41" i="8"/>
  <c r="E41" i="8"/>
  <c r="D41" i="8"/>
  <c r="C41" i="8"/>
  <c r="M41" i="8" s="1"/>
  <c r="B41" i="8"/>
  <c r="E40" i="8"/>
  <c r="D40" i="8"/>
  <c r="C40" i="8"/>
  <c r="B40" i="8"/>
  <c r="F40" i="8" s="1"/>
  <c r="E39" i="8"/>
  <c r="D39" i="8"/>
  <c r="C39" i="8"/>
  <c r="M39" i="8" s="1"/>
  <c r="B39" i="8"/>
  <c r="F39" i="8" s="1"/>
  <c r="E38" i="8"/>
  <c r="D38" i="8"/>
  <c r="C38" i="8"/>
  <c r="B38" i="8"/>
  <c r="F38" i="8" s="1"/>
  <c r="E37" i="8"/>
  <c r="D37" i="8"/>
  <c r="C37" i="8"/>
  <c r="B37" i="8"/>
  <c r="F37" i="8" s="1"/>
  <c r="E36" i="8"/>
  <c r="D36" i="8"/>
  <c r="C36" i="8"/>
  <c r="B36" i="8"/>
  <c r="F36" i="8" s="1"/>
  <c r="F35" i="8"/>
  <c r="E35" i="8"/>
  <c r="D35" i="8"/>
  <c r="C35" i="8"/>
  <c r="B35" i="8"/>
  <c r="E34" i="8"/>
  <c r="D34" i="8"/>
  <c r="C34" i="8"/>
  <c r="B34" i="8"/>
  <c r="F34" i="8" s="1"/>
  <c r="E33" i="8"/>
  <c r="D33" i="8"/>
  <c r="C33" i="8"/>
  <c r="M33" i="8" s="1"/>
  <c r="B33" i="8"/>
  <c r="F33" i="8" s="1"/>
  <c r="E32" i="8"/>
  <c r="D32" i="8"/>
  <c r="C32" i="8"/>
  <c r="B32" i="8"/>
  <c r="F32" i="8" s="1"/>
  <c r="E31" i="8"/>
  <c r="D31" i="8"/>
  <c r="C31" i="8"/>
  <c r="B31" i="8"/>
  <c r="F31" i="8" s="1"/>
  <c r="F30" i="8"/>
  <c r="E30" i="8"/>
  <c r="D30" i="8"/>
  <c r="C30" i="8"/>
  <c r="B30" i="8"/>
  <c r="F29" i="8"/>
  <c r="E29" i="8"/>
  <c r="D29" i="8"/>
  <c r="C29" i="8"/>
  <c r="B29" i="8"/>
  <c r="E28" i="8"/>
  <c r="D28" i="8"/>
  <c r="C28" i="8"/>
  <c r="B28" i="8"/>
  <c r="F28" i="8" s="1"/>
  <c r="E27" i="8"/>
  <c r="D27" i="8"/>
  <c r="C27" i="8"/>
  <c r="M27" i="8" s="1"/>
  <c r="B27" i="8"/>
  <c r="F27" i="8" s="1"/>
  <c r="E26" i="8"/>
  <c r="D26" i="8"/>
  <c r="C26" i="8"/>
  <c r="B26" i="8"/>
  <c r="F26" i="8" s="1"/>
  <c r="E25" i="8"/>
  <c r="D25" i="8"/>
  <c r="C25" i="8"/>
  <c r="B25" i="8"/>
  <c r="F25" i="8" s="1"/>
  <c r="E24" i="8"/>
  <c r="D24" i="8"/>
  <c r="C24" i="8"/>
  <c r="B24" i="8"/>
  <c r="F24" i="8" s="1"/>
  <c r="F23" i="8"/>
  <c r="E23" i="8"/>
  <c r="D23" i="8"/>
  <c r="C23" i="8"/>
  <c r="B23" i="8"/>
  <c r="F22" i="8"/>
  <c r="E22" i="8"/>
  <c r="D22" i="8"/>
  <c r="C22" i="8"/>
  <c r="B22" i="8"/>
  <c r="E21" i="8"/>
  <c r="D21" i="8"/>
  <c r="C21" i="8"/>
  <c r="B21" i="8"/>
  <c r="F21" i="8" s="1"/>
  <c r="E20" i="8"/>
  <c r="D20" i="8"/>
  <c r="C20" i="8"/>
  <c r="B20" i="8"/>
  <c r="F20" i="8" s="1"/>
  <c r="E19" i="8"/>
  <c r="D19" i="8"/>
  <c r="C19" i="8"/>
  <c r="B19" i="8"/>
  <c r="F19" i="8" s="1"/>
  <c r="E18" i="8"/>
  <c r="D18" i="8"/>
  <c r="C18" i="8"/>
  <c r="B18" i="8"/>
  <c r="F18" i="8" s="1"/>
  <c r="F17" i="8"/>
  <c r="E17" i="8"/>
  <c r="D17" i="8"/>
  <c r="C17" i="8"/>
  <c r="L17" i="8" s="1"/>
  <c r="B17" i="8"/>
  <c r="E16" i="8"/>
  <c r="D16" i="8"/>
  <c r="C16" i="8"/>
  <c r="B16" i="8"/>
  <c r="F16" i="8" s="1"/>
  <c r="E15" i="8"/>
  <c r="D15" i="8"/>
  <c r="C15" i="8"/>
  <c r="M15" i="8" s="1"/>
  <c r="B15" i="8"/>
  <c r="F15" i="8" s="1"/>
  <c r="E14" i="8"/>
  <c r="D14" i="8"/>
  <c r="C14" i="8"/>
  <c r="B14" i="8"/>
  <c r="F14" i="8" s="1"/>
  <c r="E13" i="8"/>
  <c r="D13" i="8"/>
  <c r="C13" i="8"/>
  <c r="B13" i="8"/>
  <c r="F13" i="8" s="1"/>
  <c r="E12" i="8"/>
  <c r="D12" i="8"/>
  <c r="C12" i="8"/>
  <c r="B12" i="8"/>
  <c r="F12" i="8" s="1"/>
  <c r="F11" i="8"/>
  <c r="E11" i="8"/>
  <c r="D11" i="8"/>
  <c r="C11" i="8"/>
  <c r="B11" i="8"/>
  <c r="E10" i="8"/>
  <c r="D10" i="8"/>
  <c r="C10" i="8"/>
  <c r="B10" i="8"/>
  <c r="F10" i="8" s="1"/>
  <c r="E9" i="8"/>
  <c r="D9" i="8"/>
  <c r="C9" i="8"/>
  <c r="J9" i="8" s="1"/>
  <c r="B9" i="8"/>
  <c r="F9" i="8" s="1"/>
  <c r="E8" i="8"/>
  <c r="D8" i="8"/>
  <c r="C8" i="8"/>
  <c r="B8" i="8"/>
  <c r="D7" i="8"/>
  <c r="C7" i="8"/>
  <c r="M7" i="8" s="1"/>
  <c r="B7" i="8"/>
  <c r="F7" i="8" s="1"/>
  <c r="A1" i="3"/>
  <c r="J51" i="8"/>
  <c r="M50" i="8"/>
  <c r="L50" i="8"/>
  <c r="K50" i="8"/>
  <c r="J50" i="8"/>
  <c r="I50" i="8"/>
  <c r="H50" i="8"/>
  <c r="H49" i="8"/>
  <c r="M48" i="8"/>
  <c r="L48" i="8"/>
  <c r="K48" i="8"/>
  <c r="J48" i="8"/>
  <c r="I48" i="8"/>
  <c r="H48" i="8"/>
  <c r="M47" i="8"/>
  <c r="L47" i="8"/>
  <c r="K47" i="8"/>
  <c r="J47" i="8"/>
  <c r="I47" i="8"/>
  <c r="H47" i="8"/>
  <c r="M46" i="8"/>
  <c r="L46" i="8"/>
  <c r="K46" i="8"/>
  <c r="J46" i="8"/>
  <c r="I46" i="8"/>
  <c r="H46" i="8"/>
  <c r="M45" i="8"/>
  <c r="L45" i="8"/>
  <c r="K45" i="8"/>
  <c r="J45" i="8"/>
  <c r="I45" i="8"/>
  <c r="H45" i="8"/>
  <c r="M44" i="8"/>
  <c r="L44" i="8"/>
  <c r="K44" i="8"/>
  <c r="J44" i="8"/>
  <c r="I44" i="8"/>
  <c r="H44" i="8"/>
  <c r="M43" i="8"/>
  <c r="L43" i="8"/>
  <c r="K43" i="8"/>
  <c r="J43" i="8"/>
  <c r="I43" i="8"/>
  <c r="H43" i="8"/>
  <c r="M42" i="8"/>
  <c r="L42" i="8"/>
  <c r="K42" i="8"/>
  <c r="J42" i="8"/>
  <c r="I42" i="8"/>
  <c r="H42" i="8"/>
  <c r="H41" i="8"/>
  <c r="M40" i="8"/>
  <c r="L40" i="8"/>
  <c r="K40" i="8"/>
  <c r="J40" i="8"/>
  <c r="I40" i="8"/>
  <c r="H40" i="8"/>
  <c r="J39" i="8"/>
  <c r="M38" i="8"/>
  <c r="L38" i="8"/>
  <c r="K38" i="8"/>
  <c r="J38" i="8"/>
  <c r="I38" i="8"/>
  <c r="H38" i="8"/>
  <c r="M37" i="8"/>
  <c r="L37" i="8"/>
  <c r="K37" i="8"/>
  <c r="J37" i="8"/>
  <c r="I37" i="8"/>
  <c r="H37" i="8"/>
  <c r="M36" i="8"/>
  <c r="L36" i="8"/>
  <c r="K36" i="8"/>
  <c r="J36" i="8"/>
  <c r="I36" i="8"/>
  <c r="H36" i="8"/>
  <c r="M35" i="8"/>
  <c r="L35" i="8"/>
  <c r="K35" i="8"/>
  <c r="J35" i="8"/>
  <c r="I35" i="8"/>
  <c r="H35" i="8"/>
  <c r="M34" i="8"/>
  <c r="L34" i="8"/>
  <c r="K34" i="8"/>
  <c r="J34" i="8"/>
  <c r="I34" i="8"/>
  <c r="H34" i="8"/>
  <c r="M32" i="8"/>
  <c r="L32" i="8"/>
  <c r="K32" i="8"/>
  <c r="J32" i="8"/>
  <c r="I32" i="8"/>
  <c r="H32" i="8"/>
  <c r="M31" i="8"/>
  <c r="L31" i="8"/>
  <c r="K31" i="8"/>
  <c r="J31" i="8"/>
  <c r="I31" i="8"/>
  <c r="H31" i="8"/>
  <c r="M30" i="8"/>
  <c r="L30" i="8"/>
  <c r="K30" i="8"/>
  <c r="J30" i="8"/>
  <c r="I30" i="8"/>
  <c r="H30" i="8"/>
  <c r="M29" i="8"/>
  <c r="L29" i="8"/>
  <c r="K29" i="8"/>
  <c r="J29" i="8"/>
  <c r="I29" i="8"/>
  <c r="H29" i="8"/>
  <c r="M28" i="8"/>
  <c r="L28" i="8"/>
  <c r="K28" i="8"/>
  <c r="J28" i="8"/>
  <c r="I28" i="8"/>
  <c r="H28" i="8"/>
  <c r="L27" i="8"/>
  <c r="K27" i="8"/>
  <c r="J27" i="8"/>
  <c r="I27" i="8"/>
  <c r="M26" i="8"/>
  <c r="L26" i="8"/>
  <c r="K26" i="8"/>
  <c r="J26" i="8"/>
  <c r="I26" i="8"/>
  <c r="H26" i="8"/>
  <c r="M25" i="8"/>
  <c r="L25" i="8"/>
  <c r="K25" i="8"/>
  <c r="J25" i="8"/>
  <c r="I25" i="8"/>
  <c r="H25" i="8"/>
  <c r="M24" i="8"/>
  <c r="L24" i="8"/>
  <c r="K24" i="8"/>
  <c r="J24" i="8"/>
  <c r="I24" i="8"/>
  <c r="H24" i="8"/>
  <c r="M23" i="8"/>
  <c r="L23" i="8"/>
  <c r="K23" i="8"/>
  <c r="J23" i="8"/>
  <c r="I23" i="8"/>
  <c r="H23" i="8"/>
  <c r="M22" i="8"/>
  <c r="L22" i="8"/>
  <c r="K22" i="8"/>
  <c r="J22" i="8"/>
  <c r="I22" i="8"/>
  <c r="H22" i="8"/>
  <c r="M21" i="8"/>
  <c r="L21" i="8"/>
  <c r="K21" i="8"/>
  <c r="J21" i="8"/>
  <c r="I21" i="8"/>
  <c r="H21" i="8"/>
  <c r="M20" i="8"/>
  <c r="L20" i="8"/>
  <c r="K20" i="8"/>
  <c r="J20" i="8"/>
  <c r="I20" i="8"/>
  <c r="H20" i="8"/>
  <c r="M19" i="8"/>
  <c r="L19" i="8"/>
  <c r="K19" i="8"/>
  <c r="J19" i="8"/>
  <c r="I19" i="8"/>
  <c r="H19" i="8"/>
  <c r="M18" i="8"/>
  <c r="L18" i="8"/>
  <c r="K18" i="8"/>
  <c r="J18" i="8"/>
  <c r="I18" i="8"/>
  <c r="H18" i="8"/>
  <c r="M17" i="8"/>
  <c r="M16" i="8"/>
  <c r="L16" i="8"/>
  <c r="K16" i="8"/>
  <c r="J16" i="8"/>
  <c r="I16" i="8"/>
  <c r="H16" i="8"/>
  <c r="L15" i="8"/>
  <c r="K15" i="8"/>
  <c r="J15" i="8"/>
  <c r="I15" i="8"/>
  <c r="M14" i="8"/>
  <c r="L14" i="8"/>
  <c r="K14" i="8"/>
  <c r="J14" i="8"/>
  <c r="I14" i="8"/>
  <c r="H14" i="8"/>
  <c r="M13" i="8"/>
  <c r="L13" i="8"/>
  <c r="K13" i="8"/>
  <c r="J13" i="8"/>
  <c r="I13" i="8"/>
  <c r="H13" i="8"/>
  <c r="M12" i="8"/>
  <c r="L12" i="8"/>
  <c r="K12" i="8"/>
  <c r="J12" i="8"/>
  <c r="I12" i="8"/>
  <c r="H12" i="8"/>
  <c r="M11" i="8"/>
  <c r="L11" i="8"/>
  <c r="K11" i="8"/>
  <c r="J11" i="8"/>
  <c r="I11" i="8"/>
  <c r="H11" i="8"/>
  <c r="M10" i="8"/>
  <c r="L10" i="8"/>
  <c r="K10" i="8"/>
  <c r="J10" i="8"/>
  <c r="I10" i="8"/>
  <c r="H10" i="8"/>
  <c r="K9" i="8"/>
  <c r="M8" i="8"/>
  <c r="L8" i="8"/>
  <c r="K8" i="8"/>
  <c r="J8" i="8"/>
  <c r="I8" i="8"/>
  <c r="H8" i="8"/>
  <c r="A6" i="6"/>
  <c r="V12" i="7"/>
  <c r="P6" i="4"/>
  <c r="J58" i="4"/>
  <c r="AC31" i="7"/>
  <c r="AX32" i="7"/>
  <c r="AJ32" i="7"/>
  <c r="AB32" i="7"/>
  <c r="AH15" i="7"/>
  <c r="V11" i="7"/>
  <c r="AG6" i="7"/>
  <c r="AE5" i="7"/>
  <c r="AW5" i="7"/>
  <c r="C30" i="5"/>
  <c r="A1" i="5"/>
  <c r="C63" i="4"/>
  <c r="R8" i="4"/>
  <c r="S9" i="4"/>
  <c r="T10" i="4"/>
  <c r="T11" i="4"/>
  <c r="T12" i="4"/>
  <c r="T13" i="4"/>
  <c r="R14" i="4"/>
  <c r="S15" i="4"/>
  <c r="S16" i="4"/>
  <c r="S17" i="4"/>
  <c r="S18" i="4"/>
  <c r="S19" i="4"/>
  <c r="S20" i="4"/>
  <c r="S21" i="4"/>
  <c r="T22" i="4"/>
  <c r="T23" i="4"/>
  <c r="T24" i="4"/>
  <c r="T25" i="4"/>
  <c r="R26" i="4"/>
  <c r="R27" i="4"/>
  <c r="S28" i="4"/>
  <c r="T29" i="4"/>
  <c r="S30" i="4"/>
  <c r="S31" i="4"/>
  <c r="S32" i="4"/>
  <c r="S33" i="4"/>
  <c r="S34" i="4"/>
  <c r="S35" i="4"/>
  <c r="T36" i="4"/>
  <c r="T37" i="4"/>
  <c r="T38" i="4"/>
  <c r="R39" i="4"/>
  <c r="R40" i="4"/>
  <c r="R41" i="4"/>
  <c r="S42" i="4"/>
  <c r="S43" i="4"/>
  <c r="S44" i="4"/>
  <c r="S45" i="4"/>
  <c r="S46" i="4"/>
  <c r="R47" i="4"/>
  <c r="T48" i="4"/>
  <c r="T49" i="4"/>
  <c r="T50" i="4"/>
  <c r="R51" i="4"/>
  <c r="A1" i="4"/>
  <c r="S7" i="4"/>
  <c r="B51" i="1"/>
  <c r="B50" i="1"/>
  <c r="B49" i="1"/>
  <c r="B48" i="1"/>
  <c r="B47" i="1"/>
  <c r="B45" i="1"/>
  <c r="B44" i="1"/>
  <c r="B43" i="1"/>
  <c r="W43" i="1" s="1"/>
  <c r="B42" i="1"/>
  <c r="B41" i="1"/>
  <c r="W41" i="1" s="1"/>
  <c r="B40" i="1"/>
  <c r="B39" i="1"/>
  <c r="W39" i="1" s="1"/>
  <c r="B38" i="1"/>
  <c r="W38" i="1" s="1"/>
  <c r="B37" i="1"/>
  <c r="W37" i="1" s="1"/>
  <c r="B36" i="1"/>
  <c r="B35" i="1"/>
  <c r="B34" i="1"/>
  <c r="B33" i="1"/>
  <c r="B32" i="1"/>
  <c r="B31" i="1"/>
  <c r="B30" i="1"/>
  <c r="B29" i="1"/>
  <c r="B28" i="1"/>
  <c r="B27" i="1"/>
  <c r="B26" i="1"/>
  <c r="B25" i="1"/>
  <c r="W25" i="1" s="1"/>
  <c r="B24" i="1"/>
  <c r="B23" i="1"/>
  <c r="B22" i="1"/>
  <c r="B21" i="1"/>
  <c r="B20" i="1"/>
  <c r="W20" i="1" s="1"/>
  <c r="B19" i="1"/>
  <c r="B18" i="1"/>
  <c r="B17" i="1"/>
  <c r="W17" i="1" s="1"/>
  <c r="B16" i="1"/>
  <c r="B15" i="1"/>
  <c r="B14" i="1"/>
  <c r="B13" i="1"/>
  <c r="B12" i="1"/>
  <c r="B11" i="1"/>
  <c r="B10" i="1"/>
  <c r="B9" i="1"/>
  <c r="B8" i="1"/>
  <c r="B7" i="1"/>
  <c r="B46" i="1"/>
  <c r="W46" i="1" s="1"/>
  <c r="A1" i="1"/>
  <c r="Z49" i="3"/>
  <c r="Y49" i="3"/>
  <c r="X49" i="3"/>
  <c r="W49" i="3"/>
  <c r="V49" i="3"/>
  <c r="AA48" i="3"/>
  <c r="Z48" i="3"/>
  <c r="Y48" i="3"/>
  <c r="X48" i="3"/>
  <c r="W48" i="3"/>
  <c r="V48" i="3"/>
  <c r="AA47" i="3"/>
  <c r="Z47" i="3"/>
  <c r="Y47" i="3"/>
  <c r="X47" i="3"/>
  <c r="W47" i="3"/>
  <c r="V47" i="3"/>
  <c r="AA46" i="3"/>
  <c r="Z46" i="3"/>
  <c r="Y46" i="3"/>
  <c r="X46" i="3"/>
  <c r="W46" i="3"/>
  <c r="V46" i="3"/>
  <c r="AA45" i="3"/>
  <c r="Z45" i="3"/>
  <c r="Y45" i="3"/>
  <c r="X45" i="3"/>
  <c r="W45" i="3"/>
  <c r="V45" i="3"/>
  <c r="AA44" i="3"/>
  <c r="Z44" i="3"/>
  <c r="Y44" i="3"/>
  <c r="X44" i="3"/>
  <c r="W44" i="3"/>
  <c r="V44" i="3"/>
  <c r="AA43" i="3"/>
  <c r="Z43" i="3"/>
  <c r="Y43" i="3"/>
  <c r="X43" i="3"/>
  <c r="W43" i="3"/>
  <c r="V43" i="3"/>
  <c r="AA42" i="3"/>
  <c r="Z42" i="3"/>
  <c r="Y42" i="3"/>
  <c r="X42" i="3"/>
  <c r="W42" i="3"/>
  <c r="V42" i="3"/>
  <c r="AA41" i="3"/>
  <c r="Z41" i="3"/>
  <c r="Y41" i="3"/>
  <c r="X41" i="3"/>
  <c r="W41" i="3"/>
  <c r="V41" i="3"/>
  <c r="AA40" i="3"/>
  <c r="Z40" i="3"/>
  <c r="Y40" i="3"/>
  <c r="X40" i="3"/>
  <c r="W40" i="3"/>
  <c r="V40" i="3"/>
  <c r="AA39" i="3"/>
  <c r="Z39" i="3"/>
  <c r="Y39" i="3"/>
  <c r="X39" i="3"/>
  <c r="W39" i="3"/>
  <c r="V39" i="3"/>
  <c r="AA38" i="3"/>
  <c r="Z38" i="3"/>
  <c r="Y38" i="3"/>
  <c r="X38" i="3"/>
  <c r="W38" i="3"/>
  <c r="V38" i="3"/>
  <c r="AA37" i="3"/>
  <c r="Z37" i="3"/>
  <c r="Y37" i="3"/>
  <c r="X37" i="3"/>
  <c r="W37" i="3"/>
  <c r="V37" i="3"/>
  <c r="AA36" i="3"/>
  <c r="Z36" i="3"/>
  <c r="Y36" i="3"/>
  <c r="X36" i="3"/>
  <c r="W36" i="3"/>
  <c r="V36" i="3"/>
  <c r="AA35" i="3"/>
  <c r="Z35" i="3"/>
  <c r="Y35" i="3"/>
  <c r="X35" i="3"/>
  <c r="W35" i="3"/>
  <c r="V35" i="3"/>
  <c r="AA34" i="3"/>
  <c r="Z34" i="3"/>
  <c r="Y34" i="3"/>
  <c r="X34" i="3"/>
  <c r="W34" i="3"/>
  <c r="V34" i="3"/>
  <c r="AA33" i="3"/>
  <c r="Z33" i="3"/>
  <c r="Y33" i="3"/>
  <c r="X33" i="3"/>
  <c r="W33" i="3"/>
  <c r="V33" i="3"/>
  <c r="AA32" i="3"/>
  <c r="Z32" i="3"/>
  <c r="Y32" i="3"/>
  <c r="X32" i="3"/>
  <c r="W32" i="3"/>
  <c r="V32" i="3"/>
  <c r="AA31" i="3"/>
  <c r="Z31" i="3"/>
  <c r="Y31" i="3"/>
  <c r="X31" i="3"/>
  <c r="W31" i="3"/>
  <c r="V31" i="3"/>
  <c r="AA30" i="3"/>
  <c r="Z30" i="3"/>
  <c r="Y30" i="3"/>
  <c r="X30" i="3"/>
  <c r="W30" i="3"/>
  <c r="V30" i="3"/>
  <c r="AA29" i="3"/>
  <c r="Z29" i="3"/>
  <c r="Y29" i="3"/>
  <c r="X29" i="3"/>
  <c r="W29" i="3"/>
  <c r="V29" i="3"/>
  <c r="AA28" i="3"/>
  <c r="Z28" i="3"/>
  <c r="Y28" i="3"/>
  <c r="X28" i="3"/>
  <c r="W28" i="3"/>
  <c r="V28" i="3"/>
  <c r="AA27" i="3"/>
  <c r="Z27" i="3"/>
  <c r="Y27" i="3"/>
  <c r="X27" i="3"/>
  <c r="W27" i="3"/>
  <c r="V27" i="3"/>
  <c r="AA26" i="3"/>
  <c r="Z26" i="3"/>
  <c r="Y26" i="3"/>
  <c r="X26" i="3"/>
  <c r="W26" i="3"/>
  <c r="V26" i="3"/>
  <c r="AA25" i="3"/>
  <c r="Z25" i="3"/>
  <c r="Y25" i="3"/>
  <c r="X25" i="3"/>
  <c r="W25" i="3"/>
  <c r="V25" i="3"/>
  <c r="AA24" i="3"/>
  <c r="Z24" i="3"/>
  <c r="Y24" i="3"/>
  <c r="X24" i="3"/>
  <c r="W24" i="3"/>
  <c r="V24" i="3"/>
  <c r="AA23" i="3"/>
  <c r="Z23" i="3"/>
  <c r="Y23" i="3"/>
  <c r="X23" i="3"/>
  <c r="W23" i="3"/>
  <c r="V23" i="3"/>
  <c r="AA22" i="3"/>
  <c r="Z22" i="3"/>
  <c r="Y22" i="3"/>
  <c r="X22" i="3"/>
  <c r="W22" i="3"/>
  <c r="V22" i="3"/>
  <c r="AA21" i="3"/>
  <c r="Z21" i="3"/>
  <c r="Y21" i="3"/>
  <c r="X21" i="3"/>
  <c r="W21" i="3"/>
  <c r="V21" i="3"/>
  <c r="AA20" i="3"/>
  <c r="Z20" i="3"/>
  <c r="Y20" i="3"/>
  <c r="X20" i="3"/>
  <c r="W20" i="3"/>
  <c r="V20" i="3"/>
  <c r="AA19" i="3"/>
  <c r="Z19" i="3"/>
  <c r="Y19" i="3"/>
  <c r="X19" i="3"/>
  <c r="W19" i="3"/>
  <c r="V19" i="3"/>
  <c r="AA18" i="3"/>
  <c r="Z18" i="3"/>
  <c r="Y18" i="3"/>
  <c r="X18" i="3"/>
  <c r="W18" i="3"/>
  <c r="V18" i="3"/>
  <c r="AA17" i="3"/>
  <c r="Z17" i="3"/>
  <c r="Y17" i="3"/>
  <c r="X17" i="3"/>
  <c r="W17" i="3"/>
  <c r="V17" i="3"/>
  <c r="AA16" i="3"/>
  <c r="Z16" i="3"/>
  <c r="Y16" i="3"/>
  <c r="X16" i="3"/>
  <c r="W16" i="3"/>
  <c r="V16" i="3"/>
  <c r="AA15" i="3"/>
  <c r="Z15" i="3"/>
  <c r="Y15" i="3"/>
  <c r="X15" i="3"/>
  <c r="W15" i="3"/>
  <c r="V15" i="3"/>
  <c r="AA14" i="3"/>
  <c r="Z14" i="3"/>
  <c r="Y14" i="3"/>
  <c r="X14" i="3"/>
  <c r="W14" i="3"/>
  <c r="V14" i="3"/>
  <c r="AA13" i="3"/>
  <c r="Z13" i="3"/>
  <c r="Y13" i="3"/>
  <c r="X13" i="3"/>
  <c r="W13" i="3"/>
  <c r="V13" i="3"/>
  <c r="AA12" i="3"/>
  <c r="Z12" i="3"/>
  <c r="Y12" i="3"/>
  <c r="X12" i="3"/>
  <c r="W12" i="3"/>
  <c r="V12" i="3"/>
  <c r="AA11" i="3"/>
  <c r="Z11" i="3"/>
  <c r="Y11" i="3"/>
  <c r="X11" i="3"/>
  <c r="W11" i="3"/>
  <c r="V11" i="3"/>
  <c r="AA10" i="3"/>
  <c r="Z10" i="3"/>
  <c r="Y10" i="3"/>
  <c r="X10" i="3"/>
  <c r="W10" i="3"/>
  <c r="V10" i="3"/>
  <c r="AA9" i="3"/>
  <c r="Z9" i="3"/>
  <c r="Y9" i="3"/>
  <c r="X9" i="3"/>
  <c r="W9" i="3"/>
  <c r="V9" i="3"/>
  <c r="AA8" i="3"/>
  <c r="Z8" i="3"/>
  <c r="Y8" i="3"/>
  <c r="X8" i="3"/>
  <c r="W8" i="3"/>
  <c r="V8" i="3"/>
  <c r="AA7" i="3"/>
  <c r="Z7" i="3"/>
  <c r="Y7" i="3"/>
  <c r="X7" i="3"/>
  <c r="W7" i="3"/>
  <c r="V7" i="3"/>
  <c r="AA6" i="3"/>
  <c r="Z6" i="3"/>
  <c r="Y6" i="3"/>
  <c r="X6" i="3"/>
  <c r="W6" i="3"/>
  <c r="V6" i="3"/>
  <c r="AA5" i="3"/>
  <c r="Z5" i="3"/>
  <c r="Y5" i="3"/>
  <c r="X5" i="3"/>
  <c r="X53" i="3" s="1"/>
  <c r="W5" i="3"/>
  <c r="V5" i="3"/>
  <c r="L9" i="8" l="1"/>
  <c r="I41" i="8"/>
  <c r="I49" i="8"/>
  <c r="M9" i="8"/>
  <c r="J41" i="8"/>
  <c r="J49" i="8"/>
  <c r="K41" i="8"/>
  <c r="K49" i="8"/>
  <c r="L41" i="8"/>
  <c r="L49" i="8"/>
  <c r="H33" i="8"/>
  <c r="I33" i="8"/>
  <c r="H17" i="8"/>
  <c r="J33" i="8"/>
  <c r="I17" i="8"/>
  <c r="K33" i="8"/>
  <c r="H9" i="8"/>
  <c r="J17" i="8"/>
  <c r="L33" i="8"/>
  <c r="I9" i="8"/>
  <c r="K17" i="8"/>
  <c r="I7" i="8"/>
  <c r="F8" i="8"/>
  <c r="H15" i="8"/>
  <c r="H27" i="8"/>
  <c r="H39" i="8"/>
  <c r="H51" i="8"/>
  <c r="I39" i="8"/>
  <c r="I51" i="8"/>
  <c r="K39" i="8"/>
  <c r="K51" i="8"/>
  <c r="L39" i="8"/>
  <c r="H7" i="8"/>
  <c r="L52" i="8" s="1"/>
  <c r="J7" i="8"/>
  <c r="J55" i="8" s="1"/>
  <c r="K7" i="8"/>
  <c r="L7" i="8"/>
  <c r="L55" i="8" s="1"/>
  <c r="X50" i="3"/>
  <c r="Z53" i="3"/>
  <c r="AA53" i="3" s="1"/>
  <c r="W48" i="1"/>
  <c r="W49" i="1"/>
  <c r="W50" i="1"/>
  <c r="W51" i="1"/>
  <c r="P7" i="4"/>
  <c r="W47" i="1"/>
  <c r="Z50" i="3"/>
  <c r="P8" i="4"/>
  <c r="P44" i="4"/>
  <c r="P42" i="4"/>
  <c r="P32" i="4"/>
  <c r="P30" i="4"/>
  <c r="P20" i="4"/>
  <c r="P18" i="4"/>
  <c r="P43" i="4"/>
  <c r="P31" i="4"/>
  <c r="P19" i="4"/>
  <c r="P41" i="4"/>
  <c r="P29" i="4"/>
  <c r="P17" i="4"/>
  <c r="P40" i="4"/>
  <c r="P28" i="4"/>
  <c r="P16" i="4"/>
  <c r="P51" i="4"/>
  <c r="P39" i="4"/>
  <c r="P27" i="4"/>
  <c r="P15" i="4"/>
  <c r="P50" i="4"/>
  <c r="P38" i="4"/>
  <c r="P26" i="4"/>
  <c r="P14" i="4"/>
  <c r="P49" i="4"/>
  <c r="P37" i="4"/>
  <c r="P25" i="4"/>
  <c r="P13" i="4"/>
  <c r="P48" i="4"/>
  <c r="P36" i="4"/>
  <c r="P24" i="4"/>
  <c r="P12" i="4"/>
  <c r="P47" i="4"/>
  <c r="P35" i="4"/>
  <c r="P23" i="4"/>
  <c r="P11" i="4"/>
  <c r="P46" i="4"/>
  <c r="P34" i="4"/>
  <c r="P22" i="4"/>
  <c r="P10" i="4"/>
  <c r="P45" i="4"/>
  <c r="P33" i="4"/>
  <c r="P21" i="4"/>
  <c r="P9" i="4"/>
  <c r="T16" i="4"/>
  <c r="T28" i="4"/>
  <c r="Q10" i="4"/>
  <c r="Q42" i="4"/>
  <c r="Q9" i="4"/>
  <c r="Q43" i="4"/>
  <c r="W31" i="1"/>
  <c r="T26" i="4"/>
  <c r="W10" i="1"/>
  <c r="W22" i="1"/>
  <c r="W34" i="1"/>
  <c r="Q15" i="4"/>
  <c r="Q49" i="4"/>
  <c r="W44" i="1"/>
  <c r="T39" i="4"/>
  <c r="W32" i="1"/>
  <c r="W8" i="1"/>
  <c r="R15" i="4"/>
  <c r="T41" i="4"/>
  <c r="W19" i="1"/>
  <c r="W21" i="1"/>
  <c r="W33" i="1"/>
  <c r="Q16" i="4"/>
  <c r="S10" i="4"/>
  <c r="T51" i="4"/>
  <c r="W18" i="1"/>
  <c r="W7" i="1"/>
  <c r="Q48" i="4"/>
  <c r="Q18" i="4"/>
  <c r="S12" i="4"/>
  <c r="W26" i="1"/>
  <c r="Q22" i="4"/>
  <c r="S22" i="4"/>
  <c r="W45" i="1"/>
  <c r="Q24" i="4"/>
  <c r="S24" i="4"/>
  <c r="W27" i="1"/>
  <c r="W28" i="1"/>
  <c r="W40" i="1"/>
  <c r="Q28" i="4"/>
  <c r="S37" i="4"/>
  <c r="W29" i="1"/>
  <c r="Q30" i="4"/>
  <c r="Q7" i="4"/>
  <c r="S49" i="4"/>
  <c r="W13" i="1"/>
  <c r="W9" i="1"/>
  <c r="W30" i="1"/>
  <c r="W42" i="1"/>
  <c r="Q36" i="4"/>
  <c r="T14" i="4"/>
  <c r="W36" i="1"/>
  <c r="W24" i="1"/>
  <c r="W12" i="1"/>
  <c r="W35" i="1"/>
  <c r="W23" i="1"/>
  <c r="W11" i="1"/>
  <c r="R9" i="4"/>
  <c r="R22" i="4"/>
  <c r="R28" i="4"/>
  <c r="R35" i="4"/>
  <c r="R42" i="4"/>
  <c r="R48" i="4"/>
  <c r="S11" i="4"/>
  <c r="S23" i="4"/>
  <c r="S36" i="4"/>
  <c r="S48" i="4"/>
  <c r="T15" i="4"/>
  <c r="T27" i="4"/>
  <c r="T40" i="4"/>
  <c r="R10" i="4"/>
  <c r="R16" i="4"/>
  <c r="R23" i="4"/>
  <c r="R30" i="4"/>
  <c r="R36" i="4"/>
  <c r="R43" i="4"/>
  <c r="R49" i="4"/>
  <c r="R7" i="4"/>
  <c r="S13" i="4"/>
  <c r="S25" i="4"/>
  <c r="S38" i="4"/>
  <c r="S50" i="4"/>
  <c r="T17" i="4"/>
  <c r="T30" i="4"/>
  <c r="T42" i="4"/>
  <c r="Q11" i="4"/>
  <c r="Q31" i="4"/>
  <c r="Q37" i="4"/>
  <c r="Q44" i="4"/>
  <c r="Q50" i="4"/>
  <c r="S14" i="4"/>
  <c r="S26" i="4"/>
  <c r="S39" i="4"/>
  <c r="S51" i="4"/>
  <c r="T18" i="4"/>
  <c r="T31" i="4"/>
  <c r="T43" i="4"/>
  <c r="Q35" i="4"/>
  <c r="R11" i="4"/>
  <c r="R18" i="4"/>
  <c r="R24" i="4"/>
  <c r="R31" i="4"/>
  <c r="R37" i="4"/>
  <c r="R44" i="4"/>
  <c r="R50" i="4"/>
  <c r="S27" i="4"/>
  <c r="S40" i="4"/>
  <c r="T7" i="4"/>
  <c r="T19" i="4"/>
  <c r="T32" i="4"/>
  <c r="T44" i="4"/>
  <c r="R17" i="4"/>
  <c r="Q12" i="4"/>
  <c r="Q19" i="4"/>
  <c r="Q25" i="4"/>
  <c r="Q32" i="4"/>
  <c r="Q38" i="4"/>
  <c r="Q45" i="4"/>
  <c r="Q51" i="4"/>
  <c r="S41" i="4"/>
  <c r="T8" i="4"/>
  <c r="T20" i="4"/>
  <c r="T33" i="4"/>
  <c r="T45" i="4"/>
  <c r="R12" i="4"/>
  <c r="R19" i="4"/>
  <c r="R25" i="4"/>
  <c r="R32" i="4"/>
  <c r="R38" i="4"/>
  <c r="R45" i="4"/>
  <c r="T9" i="4"/>
  <c r="T21" i="4"/>
  <c r="T34" i="4"/>
  <c r="T46" i="4"/>
  <c r="S47" i="4"/>
  <c r="Q23" i="4"/>
  <c r="Q13" i="4"/>
  <c r="Q20" i="4"/>
  <c r="Q26" i="4"/>
  <c r="Q33" i="4"/>
  <c r="Q39" i="4"/>
  <c r="Q46" i="4"/>
  <c r="T35" i="4"/>
  <c r="T47" i="4"/>
  <c r="R13" i="4"/>
  <c r="R20" i="4"/>
  <c r="R33" i="4"/>
  <c r="R46" i="4"/>
  <c r="Q8" i="4"/>
  <c r="Q14" i="4"/>
  <c r="Q21" i="4"/>
  <c r="Q27" i="4"/>
  <c r="Q34" i="4"/>
  <c r="Q40" i="4"/>
  <c r="Q47" i="4"/>
  <c r="S8" i="4"/>
  <c r="R21" i="4"/>
  <c r="R34" i="4"/>
  <c r="S29" i="4"/>
  <c r="Q17" i="4"/>
  <c r="Q29" i="4"/>
  <c r="Q41" i="4"/>
  <c r="R29" i="4"/>
  <c r="X51" i="3"/>
  <c r="Z51" i="3"/>
  <c r="X52" i="3"/>
  <c r="Z52" i="3"/>
  <c r="L53" i="8" l="1"/>
  <c r="L54" i="8"/>
  <c r="J52" i="8"/>
  <c r="M52" i="8" s="1"/>
  <c r="J54" i="8"/>
  <c r="J53" i="8"/>
  <c r="M53" i="8" s="1"/>
  <c r="M55" i="8"/>
  <c r="AA50" i="3"/>
  <c r="E55" i="10" s="1"/>
  <c r="S52" i="4"/>
  <c r="T52" i="4"/>
  <c r="AQ19" i="7" s="1"/>
  <c r="AA52" i="3"/>
  <c r="AA51" i="3"/>
  <c r="M54" i="8" l="1"/>
  <c r="W19" i="7"/>
  <c r="I19" i="7" s="1"/>
  <c r="W20" i="7" s="1"/>
  <c r="AE28" i="7" l="1"/>
  <c r="AQ20" i="7"/>
  <c r="A3" i="8"/>
</calcChain>
</file>

<file path=xl/sharedStrings.xml><?xml version="1.0" encoding="utf-8"?>
<sst xmlns="http://schemas.openxmlformats.org/spreadsheetml/2006/main" count="239" uniqueCount="154">
  <si>
    <t>โรงเรียนสาธิตเทศบาลเมืองราชบุรี</t>
  </si>
  <si>
    <t>เทศบาลเมืองราชบุรี  จังหวัดราชบุรี</t>
  </si>
  <si>
    <t>ชั้น</t>
  </si>
  <si>
    <t>ปีการศึกษา</t>
  </si>
  <si>
    <t>ภาคเรียนที่</t>
  </si>
  <si>
    <t>:</t>
  </si>
  <si>
    <t>ครูผู้สอน</t>
  </si>
  <si>
    <t>ครูประจำชั้น</t>
  </si>
  <si>
    <t>ครูประจำชั้นร่วม</t>
  </si>
  <si>
    <t>ผู้ตรวจทาน</t>
  </si>
  <si>
    <t>ครูฝ่ายวัดผล</t>
  </si>
  <si>
    <t>รองผู้อำนวยการ</t>
  </si>
  <si>
    <t xml:space="preserve">กรณีที่ไม่มีผู้ดำรงตำแหน่งรองผู้อำนวยการ ให้เว้นว่างที่ช่องนี้ </t>
  </si>
  <si>
    <t>ผู้อำนวยการ</t>
  </si>
  <si>
    <t>นายอัศวิน  คงเพ็ชรศักดิ์</t>
  </si>
  <si>
    <t>กรณีที่ไม่มีผู้ดำรงตำแหน่งผู้อำนวยการให้กรอกข้อมูลชื่อรองผู้อำนวยการในช่องนี้ด้วย</t>
  </si>
  <si>
    <t>วันอนุมัติหลักสูตร</t>
  </si>
  <si>
    <t>วันที่</t>
  </si>
  <si>
    <t>เดือน</t>
  </si>
  <si>
    <t>พ.ศ.</t>
  </si>
  <si>
    <t>คำแนะนำการพิมพ์</t>
  </si>
  <si>
    <t>แท็บสี</t>
  </si>
  <si>
    <t>การกรอกข้อมูล</t>
  </si>
  <si>
    <t>การปรินท์</t>
  </si>
  <si>
    <t>สีเหลือง</t>
  </si>
  <si>
    <t>ü</t>
  </si>
  <si>
    <t>û</t>
  </si>
  <si>
    <t>สีแดง</t>
  </si>
  <si>
    <t>สีเขียว</t>
  </si>
  <si>
    <r>
      <t>พัฒนาโดย</t>
    </r>
    <r>
      <rPr>
        <sz val="20"/>
        <rFont val="TH SarabunPSK"/>
        <family val="2"/>
      </rPr>
      <t xml:space="preserve">      นางกิติยา  มิดเดิลตัน</t>
    </r>
  </si>
  <si>
    <t>แบบบันทึกผลการพัฒนาคุณภาพของผู้เรียนรายกิจกรรมพัฒนาผู้เรียน</t>
  </si>
  <si>
    <t>กิจกรรมพัฒนาผู้เรียน</t>
  </si>
  <si>
    <t>ประเภทกิจกรรม</t>
  </si>
  <si>
    <t>ชื่อกิจกรรม</t>
  </si>
  <si>
    <t>นางสาวมรกต  แหวนประดับ</t>
  </si>
  <si>
    <t>เลขที่</t>
  </si>
  <si>
    <t>เลขประจำตัว</t>
  </si>
  <si>
    <t>ชื่อ-นามสกุล</t>
  </si>
  <si>
    <t>เลขประชาชน</t>
  </si>
  <si>
    <t>สถานภาพ</t>
  </si>
  <si>
    <t>นักเรียนชาย</t>
  </si>
  <si>
    <t>นักเรียนหญิง</t>
  </si>
  <si>
    <t>รวม</t>
  </si>
  <si>
    <t>นักเรียนชายทั้งหมด</t>
  </si>
  <si>
    <t>นักเรียนหญิงทั้งหมด</t>
  </si>
  <si>
    <t>นักเรียนชาย ย้าย</t>
  </si>
  <si>
    <t>นักเรียนหญิง ย้าย</t>
  </si>
  <si>
    <t>นักเรียนชาย มส</t>
  </si>
  <si>
    <t>นักเรียนหญิง มส</t>
  </si>
  <si>
    <t>นักเรียนชาย ร</t>
  </si>
  <si>
    <t>นักเรียนหญิง ร</t>
  </si>
  <si>
    <t>ที่</t>
  </si>
  <si>
    <t>ชื่อ-สกุล</t>
  </si>
  <si>
    <t>สัปดาห์ที่</t>
  </si>
  <si>
    <t>รวมเวลา
20 ชั่วโมง</t>
  </si>
  <si>
    <t>ข้อที่</t>
  </si>
  <si>
    <t>จุดประสงค์ของกิจกรรม</t>
  </si>
  <si>
    <t>คะแนน</t>
  </si>
  <si>
    <t>ผลการประเมิน</t>
  </si>
  <si>
    <t>ผ่าน</t>
  </si>
  <si>
    <t>ไม่ผ่าน</t>
  </si>
  <si>
    <t>หมายเหตุ</t>
  </si>
  <si>
    <t>60-100</t>
  </si>
  <si>
    <t>ผ่านเกณฑ์การประเมิน</t>
  </si>
  <si>
    <t>0-59</t>
  </si>
  <si>
    <t>ไม่ผ่านเกณฑ์การประเมิน</t>
  </si>
  <si>
    <t>ลงชื่อ.............................................................</t>
  </si>
  <si>
    <t>ครูที่ปรึกษากิจกรรม</t>
  </si>
  <si>
    <t>หัวหน้ากลุ่มกิจกรรมพัฒนาผู้เรียน</t>
  </si>
  <si>
    <t>ผู้อำนวยการสถานศึกษา</t>
  </si>
  <si>
    <t>เนื้อหา</t>
  </si>
  <si>
    <t>จุดประสงค์</t>
  </si>
  <si>
    <t>ประเมินผล</t>
  </si>
  <si>
    <t>คำชี้แจงการใช้แบบบันทึกผลการพัฒนาคุณภาพของผู้เรียนรายกิจกรรมพัฒนาผู้เรียน</t>
  </si>
  <si>
    <t xml:space="preserve">          แบบบันทึกผลการพัฒนาคุณภาพของผู้เรียนรายกิจกรรมพัฒนาผู้เรียน (ปถ.05/ก) เป็นเอกสารที่สถานศึกษาควรจัดทำขึ้นเพื่อให้ผู้สอนใช้บันทึกข้อมูลการวัดและประเมินผลการเรียนตามแผน
การจัดการเรียนการสอนและประเมินผลการเรียน และใช้เป็นข้อมูลในการพิจารณตัดสินผลการเรียน
แต่ละกิจกรรมพัฒนาผู้เรียน โดยแยกตามระดับการศึกษา และใช้เป็นข้อมูลในการพิจารณาตัดสินผล
การเรียนแต่ละกิจกรรมพัฒนาผู้เรียน โดยแยกตามระดับการศึกษา ระดับประถมศึกษา (ปถ.05/ก:ป) ระดับมัธยมศึกษาตอนต้น (ปถ.05/ก:บ) และระดับมัธยมศึกษาตอนปลาย (ปถ.05/ก:พ) เอกสารนี้ควรจัดทำเพื่อบันทึกข้อมูลของผู้เรียนเป็นรายห้อง และสามารถนำไปใช้เป็นประโยชน์ ดังนี้
          1.   ใช้เป็นเอกสารเพื่อการดำเนินงานของผู้สอนแต่ละคนในการวัดและประเมินผลการเรียนของผู้เรียนแต่ละกิจกรรมรายวิชา
          2.   ใช้เป็นหลักฐานสำหรับตรวจสอบ รายงาน และรับรองข้อมูลเกี่ยวกับวิธีการและกระบวนการวัดและประเมินผลการเรียน
          3.   เป็นเอกสารที่ผู้บริหารสถานศึกษาใช้ในการอนุมัติการเรียนประจำภาคเรียน/ปีการศึกษา
          4.   ประเภทกิจกรรม แบ่งเป็น 3 ประเภท
                4.1    กิจกรรมแนะแนว
                4.2    กิจกรรมนักเรียน เช่น ลูกเสือ เนตรนารี ชมรม ชุมนุม เป็นต้น
                4.3    กิจกรรมเพื่อสังคมและสาธารณประโยชน์</t>
  </si>
  <si>
    <t>จุดประสงค์ของกิจกรรมพัฒนาผู้เรียน</t>
  </si>
  <si>
    <t>******************************************</t>
  </si>
  <si>
    <t>สังกัดเทศบาลเมืองราชบุรี  จังหวัดราชบุรี</t>
  </si>
  <si>
    <t>เวลาเรียน</t>
  </si>
  <si>
    <t>จำนวนนักเรียน
ทั้งหมด</t>
  </si>
  <si>
    <t>คิดเป็นร้อยละ</t>
  </si>
  <si>
    <t>ลงชื่อ</t>
  </si>
  <si>
    <t>รองผู้อำนวยการสถานศึกษา</t>
  </si>
  <si>
    <t>อนุมัติ</t>
  </si>
  <si>
    <t>ไม่อนุมัติ</t>
  </si>
  <si>
    <t>(</t>
  </si>
  <si>
    <t>)</t>
  </si>
  <si>
    <t>สรุปผลการประเมินกิจกรรมพัฒนาผู้เรียน</t>
  </si>
  <si>
    <t>การอนุมัติผลการเรียน</t>
  </si>
  <si>
    <t>ครูที่ปรึกษา/ครูผู้สอนกิจกรรม</t>
  </si>
  <si>
    <t>ชั่วโมง/ภาคเรียน</t>
  </si>
  <si>
    <t>1.  ................................................................................................................................</t>
  </si>
  <si>
    <t>2.  ................................................................................................................................</t>
  </si>
  <si>
    <t>3.  ................................................................................................................................</t>
  </si>
  <si>
    <t>4.  ................................................................................................................................</t>
  </si>
  <si>
    <t>5.  ................................................................................................................................</t>
  </si>
  <si>
    <t>6.  ................................................................................................................................</t>
  </si>
  <si>
    <t>7.  ................................................................................................................................</t>
  </si>
  <si>
    <t>8.  ................................................................................................................................</t>
  </si>
  <si>
    <t>9.  ................................................................................................................................</t>
  </si>
  <si>
    <t>10.  ................................................................................................................................</t>
  </si>
  <si>
    <t>11.  ................................................................................................................................</t>
  </si>
  <si>
    <t>แบบแจ้งผลการประเมินกิจกรรมพัฒนาผู้เรียน</t>
  </si>
  <si>
    <t>พศ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</si>
  <si>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</si>
  <si>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</si>
  <si>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</si>
  <si>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</si>
  <si>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</si>
  <si>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</si>
  <si>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</si>
  <si>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</si>
  <si>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</si>
  <si>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</si>
  <si>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</si>
  <si>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</si>
  <si>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แบบแจ้งรายชื่อนักเรียนรายกิจกรรมพัฒนาผู้เรียน</t>
  </si>
  <si>
    <t>โรงเรียนสาธิตเทศบาลเมืองราชบุรี สังกัดเทศบาลเมืองราชบุรี จังหวัดราชบุรี</t>
  </si>
  <si>
    <t>ชื่อชมรม/กิจกรรม</t>
  </si>
  <si>
    <t>คน</t>
  </si>
  <si>
    <t>ประถมศึกษาปีที่ 4/1</t>
  </si>
  <si>
    <t>ประถมศึกษาปีที่ 1/1</t>
  </si>
  <si>
    <t>ประถมศึกษาปีที่ 1/2</t>
  </si>
  <si>
    <t>ประถมศึกษาปีที่ 1/3</t>
  </si>
  <si>
    <t>ประถมศึกษาปีที่ 1/4</t>
  </si>
  <si>
    <t>ประถมศึกษาปีที่ 1/5</t>
  </si>
  <si>
    <t>ประถมศึกษาปีที่ 2/1</t>
  </si>
  <si>
    <t>ประถมศึกษาปีที่ 2/2</t>
  </si>
  <si>
    <t>ประถมศึกษาปีที่ 2/3</t>
  </si>
  <si>
    <t>ประถมศึกษาปีที่ 2/4</t>
  </si>
  <si>
    <t>ประถมศึกษาปีที่ 2/5</t>
  </si>
  <si>
    <t>ประถมศึกษาปีที่ 3/1</t>
  </si>
  <si>
    <t>ประถมศึกษาปีที่ 3/2</t>
  </si>
  <si>
    <t>ประถมศึกษาปีที่ 3/3</t>
  </si>
  <si>
    <t>ประถมศึกษาปีที่ 3/4</t>
  </si>
  <si>
    <t>ประถมศึกษาปีที่ 3/5</t>
  </si>
  <si>
    <t>ประถมศึกษาปีที่ 4/2</t>
  </si>
  <si>
    <t>ประถมศึกษาปีที่ 4/3</t>
  </si>
  <si>
    <t>ประถมศึกษาปีที่ 4/4</t>
  </si>
  <si>
    <t>ประถมศึกษาปีที่ 4/5</t>
  </si>
  <si>
    <t>ประถมศึกษาปีที่ 5/1</t>
  </si>
  <si>
    <t>ประถมศึกษาปีที่ 5/2</t>
  </si>
  <si>
    <t>ประถมศึกษาปีที่ 5/3</t>
  </si>
  <si>
    <t>ประถมศึกษาปีที่ 5/4</t>
  </si>
  <si>
    <t>ประถมศึกษาปีที่ 5/5</t>
  </si>
  <si>
    <t>ประถมศึกษาปีที่ 6/1</t>
  </si>
  <si>
    <t>ประถมศึกษาปีที่ 6/2</t>
  </si>
  <si>
    <t>ประถมศึกษาปีที่ 6/3</t>
  </si>
  <si>
    <t>ประถมศึกษาปีที่ 6/4</t>
  </si>
  <si>
    <t>ประถมศึกษาปีที่ 6/5</t>
  </si>
  <si>
    <t xml:space="preserve">ภาคเรียนที่ 1 </t>
  </si>
  <si>
    <t>ภาคเรียนที่ 2</t>
  </si>
  <si>
    <t>ประถมศึกษาปีที่ 1-3</t>
  </si>
  <si>
    <t>ประถมศึกษาปีที่ 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</si>
</sst>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0000"/>
    <numFmt numFmtId="188" formatCode="0.0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 New"/>
      <family val="1"/>
    </font>
    <font>
      <sz val="20"/>
      <name val="TH SarabunPSK"/>
      <family val="2"/>
    </font>
    <font>
      <b/>
      <sz val="20"/>
      <color theme="0"/>
      <name val="TH SarabunPSK"/>
      <family val="2"/>
    </font>
    <font>
      <sz val="20"/>
      <color theme="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sz val="20"/>
      <name val="Wingdings"/>
      <charset val="2"/>
    </font>
    <font>
      <sz val="8"/>
      <name val="Tahoma"/>
      <family val="2"/>
      <charset val="222"/>
      <scheme val="minor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10"/>
      <name val="TH SarabunPSK"/>
      <family val="2"/>
    </font>
    <font>
      <sz val="14"/>
      <color indexed="55"/>
      <name val="TH SarabunPSK"/>
      <family val="2"/>
    </font>
    <font>
      <sz val="16"/>
      <color theme="1"/>
      <name val="TH SarabunPSK"/>
      <family val="2"/>
    </font>
    <font>
      <sz val="16"/>
      <color theme="1"/>
      <name val="Wingdings"/>
      <charset val="2"/>
    </font>
    <font>
      <sz val="14"/>
      <name val="TH Sarabun New"/>
      <family val="2"/>
    </font>
    <font>
      <b/>
      <sz val="24"/>
      <color theme="1"/>
      <name val="TH SarabunPSK"/>
      <family val="2"/>
    </font>
    <font>
      <b/>
      <sz val="18"/>
      <name val="TH Sarabun New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Wingdings"/>
      <charset val="2"/>
    </font>
    <font>
      <b/>
      <sz val="18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4" fillId="0" borderId="0"/>
  </cellStyleXfs>
  <cellXfs count="224">
    <xf numFmtId="0" fontId="0" fillId="0" borderId="0" xfId="0"/>
    <xf numFmtId="0" fontId="3" fillId="2" borderId="0" xfId="1" applyFont="1" applyFill="1"/>
    <xf numFmtId="0" fontId="3" fillId="0" borderId="0" xfId="1" applyFont="1"/>
    <xf numFmtId="0" fontId="3" fillId="2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5" fillId="2" borderId="0" xfId="1" applyFont="1" applyFill="1"/>
    <xf numFmtId="0" fontId="3" fillId="3" borderId="1" xfId="1" applyFont="1" applyFill="1" applyBorder="1" applyProtection="1">
      <protection locked="0"/>
    </xf>
    <xf numFmtId="0" fontId="3" fillId="3" borderId="2" xfId="1" applyFont="1" applyFill="1" applyBorder="1"/>
    <xf numFmtId="0" fontId="5" fillId="2" borderId="0" xfId="1" applyFont="1" applyFill="1" applyAlignment="1">
      <alignment horizontal="center"/>
    </xf>
    <xf numFmtId="0" fontId="3" fillId="3" borderId="3" xfId="1" applyFont="1" applyFill="1" applyBorder="1" applyAlignment="1" applyProtection="1">
      <alignment horizontal="center"/>
      <protection locked="0"/>
    </xf>
    <xf numFmtId="0" fontId="3" fillId="2" borderId="0" xfId="1" applyFont="1" applyFill="1" applyProtection="1">
      <protection hidden="1"/>
    </xf>
    <xf numFmtId="0" fontId="5" fillId="2" borderId="0" xfId="1" applyFont="1" applyFill="1" applyAlignment="1" applyProtection="1">
      <alignment horizont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3" fillId="3" borderId="5" xfId="1" applyFont="1" applyFill="1" applyBorder="1"/>
    <xf numFmtId="0" fontId="3" fillId="3" borderId="3" xfId="1" applyFont="1" applyFill="1" applyBorder="1" applyAlignment="1" applyProtection="1">
      <alignment horizontal="left"/>
      <protection locked="0"/>
    </xf>
    <xf numFmtId="0" fontId="3" fillId="3" borderId="2" xfId="1" applyFont="1" applyFill="1" applyBorder="1" applyAlignment="1" applyProtection="1">
      <alignment horizontal="left"/>
      <protection locked="0"/>
    </xf>
    <xf numFmtId="0" fontId="7" fillId="5" borderId="6" xfId="2" applyFont="1" applyFill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0" xfId="1" applyFont="1"/>
    <xf numFmtId="0" fontId="7" fillId="0" borderId="0" xfId="1" applyFont="1"/>
    <xf numFmtId="0" fontId="3" fillId="3" borderId="0" xfId="1" applyFont="1" applyFill="1" applyProtection="1">
      <protection locked="0"/>
    </xf>
    <xf numFmtId="0" fontId="3" fillId="3" borderId="4" xfId="1" applyFont="1" applyFill="1" applyBorder="1" applyProtection="1">
      <protection locked="0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0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>
      <alignment vertical="center"/>
    </xf>
    <xf numFmtId="0" fontId="10" fillId="0" borderId="6" xfId="1" applyFont="1" applyBorder="1" applyAlignment="1">
      <alignment horizontal="center" vertical="center"/>
    </xf>
    <xf numFmtId="187" fontId="10" fillId="0" borderId="8" xfId="1" quotePrefix="1" applyNumberFormat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vertical="center"/>
      <protection locked="0"/>
    </xf>
    <xf numFmtId="0" fontId="10" fillId="0" borderId="9" xfId="1" applyFont="1" applyBorder="1" applyAlignment="1" applyProtection="1">
      <alignment vertical="center"/>
      <protection locked="0"/>
    </xf>
    <xf numFmtId="0" fontId="10" fillId="0" borderId="6" xfId="1" applyFont="1" applyBorder="1" applyAlignment="1" applyProtection="1">
      <alignment horizontal="center" vertical="center" shrinkToFit="1"/>
      <protection locked="0"/>
    </xf>
    <xf numFmtId="0" fontId="10" fillId="0" borderId="6" xfId="1" applyFont="1" applyBorder="1" applyAlignment="1" applyProtection="1">
      <alignment horizontal="center" vertical="center"/>
      <protection locked="0"/>
    </xf>
    <xf numFmtId="2" fontId="15" fillId="0" borderId="0" xfId="3" applyNumberFormat="1" applyFont="1" applyAlignment="1">
      <alignment vertical="center"/>
    </xf>
    <xf numFmtId="0" fontId="10" fillId="0" borderId="11" xfId="1" applyFont="1" applyBorder="1" applyAlignment="1" applyProtection="1">
      <alignment vertical="center"/>
      <protection locked="0"/>
    </xf>
    <xf numFmtId="0" fontId="10" fillId="0" borderId="12" xfId="1" applyFont="1" applyBorder="1" applyAlignment="1" applyProtection="1">
      <alignment vertical="center"/>
      <protection locked="0"/>
    </xf>
    <xf numFmtId="0" fontId="10" fillId="0" borderId="9" xfId="1" applyFont="1" applyBorder="1" applyAlignment="1" applyProtection="1">
      <alignment horizontal="center" vertical="center" shrinkToFit="1"/>
      <protection locked="0"/>
    </xf>
    <xf numFmtId="0" fontId="10" fillId="0" borderId="13" xfId="1" applyFont="1" applyBorder="1" applyAlignment="1" applyProtection="1">
      <alignment vertical="center"/>
      <protection locked="0"/>
    </xf>
    <xf numFmtId="187" fontId="10" fillId="0" borderId="8" xfId="1" applyNumberFormat="1" applyFont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center"/>
    </xf>
    <xf numFmtId="0" fontId="10" fillId="0" borderId="0" xfId="1" applyFont="1" applyAlignment="1" applyProtection="1">
      <alignment horizontal="center" vertical="center"/>
      <protection hidden="1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7" fillId="0" borderId="14" xfId="4" applyFont="1" applyBorder="1" applyAlignment="1" applyProtection="1">
      <alignment horizontal="center" vertical="center" shrinkToFit="1"/>
      <protection locked="0"/>
    </xf>
    <xf numFmtId="0" fontId="17" fillId="0" borderId="15" xfId="4" applyFont="1" applyBorder="1" applyAlignment="1" applyProtection="1">
      <alignment horizontal="center" vertical="center" shrinkToFit="1"/>
      <protection locked="0"/>
    </xf>
    <xf numFmtId="0" fontId="17" fillId="0" borderId="16" xfId="4" applyFont="1" applyBorder="1" applyAlignment="1" applyProtection="1">
      <alignment horizontal="center" vertical="center" shrinkToFit="1"/>
      <protection locked="0"/>
    </xf>
    <xf numFmtId="0" fontId="17" fillId="0" borderId="17" xfId="4" applyFont="1" applyBorder="1" applyAlignment="1" applyProtection="1">
      <alignment horizontal="center" vertical="center" shrinkToFit="1"/>
      <protection locked="0"/>
    </xf>
    <xf numFmtId="0" fontId="17" fillId="0" borderId="18" xfId="4" applyFont="1" applyBorder="1" applyAlignment="1" applyProtection="1">
      <alignment horizontal="center" vertical="center" shrinkToFit="1"/>
      <protection locked="0"/>
    </xf>
    <xf numFmtId="0" fontId="17" fillId="0" borderId="19" xfId="4" applyFont="1" applyBorder="1" applyAlignment="1" applyProtection="1">
      <alignment horizontal="center" vertical="center" shrinkToFit="1"/>
      <protection locked="0"/>
    </xf>
    <xf numFmtId="0" fontId="17" fillId="0" borderId="20" xfId="4" applyFont="1" applyBorder="1" applyAlignment="1" applyProtection="1">
      <alignment horizontal="center" vertical="center" shrinkToFit="1"/>
      <protection locked="0"/>
    </xf>
    <xf numFmtId="0" fontId="17" fillId="0" borderId="21" xfId="4" applyFont="1" applyBorder="1" applyAlignment="1" applyProtection="1">
      <alignment horizontal="center" vertical="center" shrinkToFit="1"/>
      <protection locked="0"/>
    </xf>
    <xf numFmtId="0" fontId="17" fillId="0" borderId="22" xfId="4" applyFont="1" applyBorder="1" applyAlignment="1" applyProtection="1">
      <alignment horizontal="center" vertical="center" shrinkToFit="1"/>
      <protection locked="0"/>
    </xf>
    <xf numFmtId="0" fontId="17" fillId="0" borderId="37" xfId="4" applyFont="1" applyBorder="1" applyAlignment="1" applyProtection="1">
      <alignment horizontal="center" vertical="center" shrinkToFit="1"/>
      <protection locked="0"/>
    </xf>
    <xf numFmtId="0" fontId="17" fillId="0" borderId="38" xfId="4" applyFont="1" applyBorder="1" applyAlignment="1" applyProtection="1">
      <alignment horizontal="center" vertical="center" shrinkToFit="1"/>
      <protection locked="0"/>
    </xf>
    <xf numFmtId="0" fontId="17" fillId="0" borderId="39" xfId="4" applyFont="1" applyBorder="1" applyAlignment="1" applyProtection="1">
      <alignment horizontal="center" vertical="center" shrinkToFit="1"/>
      <protection locked="0"/>
    </xf>
    <xf numFmtId="0" fontId="17" fillId="0" borderId="49" xfId="4" applyFont="1" applyBorder="1" applyAlignment="1" applyProtection="1">
      <alignment horizontal="center" vertical="center" shrinkToFit="1"/>
      <protection locked="0"/>
    </xf>
    <xf numFmtId="0" fontId="17" fillId="0" borderId="50" xfId="4" applyFont="1" applyBorder="1" applyAlignment="1" applyProtection="1">
      <alignment horizontal="center" vertical="center" shrinkToFit="1"/>
      <protection locked="0"/>
    </xf>
    <xf numFmtId="0" fontId="17" fillId="0" borderId="51" xfId="4" applyFont="1" applyBorder="1" applyAlignment="1" applyProtection="1">
      <alignment horizontal="center" vertical="center" shrinkToFit="1"/>
      <protection locked="0"/>
    </xf>
    <xf numFmtId="0" fontId="17" fillId="0" borderId="0" xfId="1" applyFont="1" applyAlignment="1">
      <alignment horizontal="center"/>
    </xf>
    <xf numFmtId="0" fontId="17" fillId="0" borderId="0" xfId="1" applyFont="1"/>
    <xf numFmtId="0" fontId="19" fillId="0" borderId="0" xfId="1" applyFont="1"/>
    <xf numFmtId="0" fontId="20" fillId="0" borderId="0" xfId="1" applyFont="1"/>
    <xf numFmtId="0" fontId="21" fillId="0" borderId="0" xfId="1" applyFont="1"/>
    <xf numFmtId="0" fontId="22" fillId="0" borderId="0" xfId="1" applyFont="1" applyAlignment="1">
      <alignment horizontal="center"/>
    </xf>
    <xf numFmtId="0" fontId="23" fillId="0" borderId="0" xfId="1" applyFont="1"/>
    <xf numFmtId="0" fontId="24" fillId="0" borderId="0" xfId="1" applyFont="1"/>
    <xf numFmtId="0" fontId="23" fillId="0" borderId="0" xfId="1" applyFont="1" applyAlignment="1">
      <alignment horizontal="left"/>
    </xf>
    <xf numFmtId="0" fontId="23" fillId="0" borderId="52" xfId="1" applyFont="1" applyBorder="1"/>
    <xf numFmtId="0" fontId="17" fillId="0" borderId="52" xfId="1" applyFont="1" applyBorder="1"/>
    <xf numFmtId="0" fontId="17" fillId="0" borderId="53" xfId="1" applyFont="1" applyBorder="1"/>
    <xf numFmtId="0" fontId="2" fillId="0" borderId="0" xfId="1"/>
    <xf numFmtId="0" fontId="23" fillId="0" borderId="0" xfId="1" applyFont="1" applyAlignment="1">
      <alignment horizontal="center"/>
    </xf>
    <xf numFmtId="0" fontId="23" fillId="0" borderId="54" xfId="1" applyFont="1" applyBorder="1"/>
    <xf numFmtId="188" fontId="23" fillId="0" borderId="54" xfId="1" applyNumberFormat="1" applyFont="1" applyBorder="1"/>
    <xf numFmtId="0" fontId="23" fillId="0" borderId="53" xfId="1" applyFont="1" applyBorder="1"/>
    <xf numFmtId="0" fontId="17" fillId="0" borderId="23" xfId="4" applyFont="1" applyBorder="1" applyAlignment="1">
      <alignment horizontal="center" vertical="center" shrinkToFit="1"/>
    </xf>
    <xf numFmtId="0" fontId="17" fillId="0" borderId="24" xfId="4" applyFont="1" applyBorder="1" applyAlignment="1">
      <alignment horizontal="center" vertical="center" shrinkToFit="1"/>
    </xf>
    <xf numFmtId="0" fontId="17" fillId="0" borderId="25" xfId="4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26" fillId="0" borderId="0" xfId="0" applyFont="1"/>
    <xf numFmtId="0" fontId="25" fillId="0" borderId="6" xfId="0" applyFont="1" applyBorder="1" applyAlignment="1">
      <alignment horizontal="center"/>
    </xf>
    <xf numFmtId="0" fontId="25" fillId="0" borderId="32" xfId="0" applyFont="1" applyBorder="1" applyAlignment="1">
      <alignment horizontal="center" shrinkToFit="1"/>
    </xf>
    <xf numFmtId="0" fontId="25" fillId="0" borderId="33" xfId="0" applyFont="1" applyBorder="1" applyAlignment="1">
      <alignment horizontal="center" shrinkToFit="1"/>
    </xf>
    <xf numFmtId="0" fontId="25" fillId="0" borderId="34" xfId="0" applyFont="1" applyBorder="1" applyAlignment="1">
      <alignment horizontal="center" shrinkToFit="1"/>
    </xf>
    <xf numFmtId="0" fontId="26" fillId="0" borderId="23" xfId="0" applyFont="1" applyBorder="1" applyAlignment="1">
      <alignment horizontal="center"/>
    </xf>
    <xf numFmtId="0" fontId="26" fillId="0" borderId="23" xfId="0" applyFont="1" applyBorder="1"/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/>
    </xf>
    <xf numFmtId="0" fontId="26" fillId="0" borderId="24" xfId="0" applyFont="1" applyBorder="1"/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/>
    </xf>
    <xf numFmtId="0" fontId="26" fillId="0" borderId="25" xfId="0" applyFont="1" applyBorder="1"/>
    <xf numFmtId="0" fontId="26" fillId="0" borderId="25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5" fillId="0" borderId="48" xfId="0" applyFont="1" applyBorder="1" applyAlignment="1">
      <alignment horizontal="center"/>
    </xf>
    <xf numFmtId="0" fontId="27" fillId="0" borderId="6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17" fillId="0" borderId="6" xfId="0" applyFont="1" applyBorder="1"/>
    <xf numFmtId="0" fontId="18" fillId="0" borderId="23" xfId="4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18" fillId="0" borderId="24" xfId="4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/>
    </xf>
    <xf numFmtId="0" fontId="18" fillId="0" borderId="25" xfId="4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0" fillId="0" borderId="8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horizontal="left" vertical="center"/>
      <protection locked="0"/>
    </xf>
    <xf numFmtId="0" fontId="10" fillId="0" borderId="11" xfId="1" applyFont="1" applyBorder="1" applyAlignment="1" applyProtection="1">
      <alignment horizontal="left" vertical="center"/>
      <protection locked="0"/>
    </xf>
    <xf numFmtId="0" fontId="10" fillId="0" borderId="12" xfId="1" applyFont="1" applyBorder="1" applyAlignment="1" applyProtection="1">
      <alignment horizontal="left" vertical="center"/>
      <protection locked="0"/>
    </xf>
    <xf numFmtId="0" fontId="10" fillId="0" borderId="13" xfId="1" applyFont="1" applyBorder="1" applyAlignment="1" applyProtection="1">
      <alignment horizontal="left" vertical="center"/>
      <protection locked="0"/>
    </xf>
    <xf numFmtId="0" fontId="14" fillId="0" borderId="0" xfId="5" applyAlignment="1">
      <alignment horizontal="center"/>
    </xf>
    <xf numFmtId="49" fontId="14" fillId="0" borderId="0" xfId="5" applyNumberFormat="1" applyAlignment="1">
      <alignment horizontal="center"/>
    </xf>
    <xf numFmtId="0" fontId="14" fillId="0" borderId="0" xfId="5"/>
    <xf numFmtId="0" fontId="30" fillId="0" borderId="0" xfId="0" applyFont="1" applyAlignment="1">
      <alignment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shrinkToFit="1"/>
    </xf>
    <xf numFmtId="0" fontId="30" fillId="0" borderId="0" xfId="0" applyFont="1" applyAlignment="1" applyProtection="1">
      <alignment horizontal="left" indent="3" shrinkToFit="1"/>
      <protection locked="0"/>
    </xf>
    <xf numFmtId="0" fontId="30" fillId="0" borderId="0" xfId="0" applyFont="1" applyAlignment="1" applyProtection="1">
      <alignment horizontal="left" vertical="top" indent="3" shrinkToFit="1"/>
      <protection locked="0"/>
    </xf>
    <xf numFmtId="0" fontId="30" fillId="0" borderId="0" xfId="0" applyFont="1" applyAlignment="1">
      <alignment horizontal="center"/>
    </xf>
    <xf numFmtId="0" fontId="11" fillId="0" borderId="0" xfId="2" applyFont="1" applyAlignment="1">
      <alignment horizontal="left" vertical="center"/>
    </xf>
    <xf numFmtId="0" fontId="7" fillId="5" borderId="6" xfId="2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5" fillId="2" borderId="4" xfId="1" applyFont="1" applyFill="1" applyBorder="1" applyAlignment="1">
      <alignment horizontal="left"/>
    </xf>
    <xf numFmtId="0" fontId="6" fillId="4" borderId="0" xfId="2" applyFont="1" applyFill="1" applyAlignment="1">
      <alignment horizontal="center"/>
    </xf>
    <xf numFmtId="0" fontId="7" fillId="6" borderId="6" xfId="2" applyFont="1" applyFill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7" fillId="7" borderId="6" xfId="2" applyFont="1" applyFill="1" applyBorder="1" applyAlignment="1">
      <alignment horizontal="center" vertical="center"/>
    </xf>
    <xf numFmtId="0" fontId="7" fillId="8" borderId="6" xfId="2" applyFont="1" applyFill="1" applyBorder="1" applyAlignment="1">
      <alignment horizontal="center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left"/>
    </xf>
    <xf numFmtId="0" fontId="23" fillId="0" borderId="8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0" borderId="27" xfId="1" applyFont="1" applyBorder="1" applyAlignment="1" applyProtection="1">
      <alignment horizontal="center" vertical="center"/>
      <protection locked="0"/>
    </xf>
    <xf numFmtId="0" fontId="23" fillId="0" borderId="28" xfId="1" applyFont="1" applyBorder="1" applyAlignment="1" applyProtection="1">
      <alignment horizontal="center" vertical="center"/>
      <protection locked="0"/>
    </xf>
    <xf numFmtId="0" fontId="23" fillId="0" borderId="29" xfId="1" applyFont="1" applyBorder="1" applyAlignment="1" applyProtection="1">
      <alignment horizontal="center" vertical="center"/>
      <protection locked="0"/>
    </xf>
    <xf numFmtId="0" fontId="23" fillId="0" borderId="47" xfId="1" applyFont="1" applyBorder="1" applyAlignment="1" applyProtection="1">
      <alignment horizontal="center" vertical="center"/>
      <protection locked="0"/>
    </xf>
    <xf numFmtId="0" fontId="23" fillId="0" borderId="7" xfId="1" applyFont="1" applyBorder="1" applyAlignment="1" applyProtection="1">
      <alignment horizontal="center" vertical="center"/>
      <protection locked="0"/>
    </xf>
    <xf numFmtId="0" fontId="23" fillId="0" borderId="11" xfId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>
      <alignment horizontal="center" vertical="center"/>
    </xf>
    <xf numFmtId="0" fontId="2" fillId="0" borderId="10" xfId="1" applyBorder="1"/>
    <xf numFmtId="0" fontId="2" fillId="0" borderId="9" xfId="1" applyBorder="1"/>
    <xf numFmtId="0" fontId="23" fillId="0" borderId="27" xfId="1" applyFont="1" applyBorder="1" applyAlignment="1">
      <alignment horizontal="center" vertical="center" wrapText="1"/>
    </xf>
    <xf numFmtId="0" fontId="23" fillId="0" borderId="28" xfId="1" applyFont="1" applyBorder="1" applyAlignment="1">
      <alignment horizontal="center" vertical="center" wrapText="1"/>
    </xf>
    <xf numFmtId="0" fontId="23" fillId="0" borderId="29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/>
    </xf>
    <xf numFmtId="0" fontId="17" fillId="0" borderId="52" xfId="1" applyFont="1" applyBorder="1" applyAlignment="1">
      <alignment horizontal="center"/>
    </xf>
    <xf numFmtId="0" fontId="17" fillId="0" borderId="0" xfId="1" applyFont="1" applyAlignment="1">
      <alignment horizontal="left"/>
    </xf>
    <xf numFmtId="0" fontId="18" fillId="0" borderId="8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/>
    </xf>
    <xf numFmtId="0" fontId="23" fillId="0" borderId="52" xfId="1" applyFont="1" applyBorder="1" applyAlignment="1">
      <alignment horizontal="center"/>
    </xf>
    <xf numFmtId="0" fontId="17" fillId="0" borderId="10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2" fontId="23" fillId="0" borderId="8" xfId="1" applyNumberFormat="1" applyFont="1" applyBorder="1" applyAlignment="1">
      <alignment horizontal="center" vertical="center" shrinkToFit="1"/>
    </xf>
    <xf numFmtId="2" fontId="23" fillId="0" borderId="10" xfId="1" applyNumberFormat="1" applyFont="1" applyBorder="1" applyAlignment="1">
      <alignment horizontal="center" vertical="center" shrinkToFit="1"/>
    </xf>
    <xf numFmtId="2" fontId="23" fillId="0" borderId="9" xfId="1" applyNumberFormat="1" applyFont="1" applyBorder="1" applyAlignment="1">
      <alignment horizontal="center" vertical="center" shrinkToFit="1"/>
    </xf>
    <xf numFmtId="0" fontId="23" fillId="0" borderId="53" xfId="1" applyFont="1" applyBorder="1" applyAlignment="1">
      <alignment horizontal="center"/>
    </xf>
    <xf numFmtId="0" fontId="23" fillId="0" borderId="54" xfId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6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/>
    </xf>
    <xf numFmtId="0" fontId="27" fillId="0" borderId="26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left"/>
    </xf>
    <xf numFmtId="0" fontId="26" fillId="0" borderId="42" xfId="0" applyFont="1" applyBorder="1" applyAlignment="1">
      <alignment horizontal="left"/>
    </xf>
    <xf numFmtId="0" fontId="26" fillId="0" borderId="43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26" fillId="0" borderId="36" xfId="0" applyFont="1" applyBorder="1" applyAlignment="1">
      <alignment horizontal="left"/>
    </xf>
    <xf numFmtId="0" fontId="26" fillId="0" borderId="40" xfId="0" applyFont="1" applyBorder="1" applyAlignment="1">
      <alignment horizontal="left"/>
    </xf>
    <xf numFmtId="0" fontId="27" fillId="0" borderId="27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44" xfId="0" applyFont="1" applyBorder="1" applyAlignment="1">
      <alignment horizontal="left"/>
    </xf>
    <xf numFmtId="0" fontId="26" fillId="0" borderId="45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9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</cellXfs>
  <cellStyles count="6">
    <cellStyle name="Normal 2" xfId="1" xr:uid="{FBD13834-D903-4FAA-ACA0-04708CE05893}"/>
    <cellStyle name="Normal 2 3" xfId="4" xr:uid="{96EC38F9-E6C7-4AA6-9C43-9B4D4C66ED43}"/>
    <cellStyle name="Normal 3 2" xfId="5" xr:uid="{B1D01B69-7725-4274-B838-5AE6E3DC7D38}"/>
    <cellStyle name="ปกติ" xfId="0" builtinId="0"/>
    <cellStyle name="ปกติ 2" xfId="2" xr:uid="{18C437ED-4156-46C6-929E-1B6391163971}"/>
    <cellStyle name="ปกติ_รายชื่อม1-3_54" xfId="3" xr:uid="{7C29AC26-2752-46CE-9EBB-AC799930B6DA}"/>
  </cellStyles>
  <dxfs count="10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29766</xdr:colOff>
      <xdr:row>0</xdr:row>
      <xdr:rowOff>111356</xdr:rowOff>
    </xdr:from>
    <xdr:to>
      <xdr:col>44</xdr:col>
      <xdr:colOff>49610</xdr:colOff>
      <xdr:row>1</xdr:row>
      <xdr:rowOff>1867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707906-C6AB-4425-BB6B-B554E1AEA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016" y="111356"/>
          <a:ext cx="686594" cy="968197"/>
        </a:xfrm>
        <a:prstGeom prst="rect">
          <a:avLst/>
        </a:prstGeom>
      </xdr:spPr>
    </xdr:pic>
    <xdr:clientData/>
  </xdr:twoCellAnchor>
  <xdr:twoCellAnchor editAs="oneCell">
    <xdr:from>
      <xdr:col>37</xdr:col>
      <xdr:colOff>1</xdr:colOff>
      <xdr:row>24</xdr:row>
      <xdr:rowOff>0</xdr:rowOff>
    </xdr:from>
    <xdr:to>
      <xdr:col>47</xdr:col>
      <xdr:colOff>19845</xdr:colOff>
      <xdr:row>25</xdr:row>
      <xdr:rowOff>109307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2E57A1-CFE5-4600-8DE8-37BF39168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1095" y="8770938"/>
          <a:ext cx="1012031" cy="416885"/>
        </a:xfrm>
        <a:prstGeom prst="rect">
          <a:avLst/>
        </a:prstGeom>
      </xdr:spPr>
    </xdr:pic>
    <xdr:clientData/>
  </xdr:twoCellAnchor>
  <xdr:twoCellAnchor editAs="oneCell">
    <xdr:from>
      <xdr:col>36</xdr:col>
      <xdr:colOff>19844</xdr:colOff>
      <xdr:row>28</xdr:row>
      <xdr:rowOff>218281</xdr:rowOff>
    </xdr:from>
    <xdr:to>
      <xdr:col>48</xdr:col>
      <xdr:colOff>69454</xdr:colOff>
      <xdr:row>29</xdr:row>
      <xdr:rowOff>276441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58682835-7FE4-446C-B771-1B98B12E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8907" y="9812734"/>
          <a:ext cx="1359297" cy="355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55</xdr:row>
      <xdr:rowOff>108858</xdr:rowOff>
    </xdr:from>
    <xdr:to>
      <xdr:col>15</xdr:col>
      <xdr:colOff>365692</xdr:colOff>
      <xdr:row>56</xdr:row>
      <xdr:rowOff>237271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2FDC1E-1739-4A5F-BFBA-AA8361D6D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6675554"/>
          <a:ext cx="1012031" cy="416885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60</xdr:row>
      <xdr:rowOff>74839</xdr:rowOff>
    </xdr:from>
    <xdr:to>
      <xdr:col>9</xdr:col>
      <xdr:colOff>190500</xdr:colOff>
      <xdr:row>61</xdr:row>
      <xdr:rowOff>160213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73A9D7EB-52D7-436A-8F69-B2500052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15627803"/>
          <a:ext cx="986518" cy="323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217237</xdr:colOff>
      <xdr:row>0</xdr:row>
      <xdr:rowOff>50133</xdr:rowOff>
    </xdr:from>
    <xdr:to>
      <xdr:col>3</xdr:col>
      <xdr:colOff>931612</xdr:colOff>
      <xdr:row>0</xdr:row>
      <xdr:rowOff>1018330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EB731A-1CB6-4759-B476-705EFC5A6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0263" y="50133"/>
          <a:ext cx="714375" cy="968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217237</xdr:colOff>
      <xdr:row>0</xdr:row>
      <xdr:rowOff>50133</xdr:rowOff>
    </xdr:from>
    <xdr:to>
      <xdr:col>3</xdr:col>
      <xdr:colOff>931612</xdr:colOff>
      <xdr:row>0</xdr:row>
      <xdr:rowOff>1018330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71FD12-F29E-486E-A51D-02B32DA53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587" y="50133"/>
          <a:ext cx="714375" cy="968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9D90A-DAB3-44FB-A73F-12A60C5AE17E}">
  <sheetPr>
    <tabColor rgb="FFFFFF00"/>
  </sheetPr>
  <dimension ref="A1:I37"/>
  <sheetViews>
    <sheetView showGridLines="0" topLeftCell="A10" zoomScale="60" zoomScaleNormal="60" workbookViewId="0">
      <selection activeCell="C5" sqref="C5"/>
    </sheetView>
  </sheetViews>
  <sheetFormatPr defaultColWidth="8" defaultRowHeight="30" x14ac:dyDescent="0.85"/>
  <cols>
    <col min="1" max="1" width="8" style="2"/>
    <col min="2" max="2" width="11.59765625" style="2" customWidth="1"/>
    <col min="3" max="3" width="27.8984375" style="2" customWidth="1"/>
    <col min="4" max="4" width="13.3984375" style="2" customWidth="1"/>
    <col min="5" max="5" width="16.09765625" style="2" customWidth="1"/>
    <col min="6" max="6" width="49.8984375" style="2" customWidth="1"/>
    <col min="7" max="7" width="8" style="2" customWidth="1"/>
    <col min="8" max="8" width="13.296875" style="2" customWidth="1"/>
    <col min="9" max="9" width="23.69921875" style="2" customWidth="1"/>
    <col min="10" max="11" width="8" style="2"/>
    <col min="12" max="12" width="8" style="2" customWidth="1"/>
    <col min="13" max="16384" width="8" style="2"/>
  </cols>
  <sheetData>
    <row r="1" spans="1:9" x14ac:dyDescent="0.85">
      <c r="A1" s="1"/>
      <c r="B1" s="136" t="s">
        <v>30</v>
      </c>
      <c r="C1" s="136"/>
      <c r="D1" s="136"/>
      <c r="E1" s="136"/>
      <c r="F1" s="136"/>
      <c r="G1" s="1"/>
    </row>
    <row r="2" spans="1:9" x14ac:dyDescent="0.85">
      <c r="A2" s="1"/>
      <c r="B2" s="136" t="s">
        <v>0</v>
      </c>
      <c r="C2" s="136"/>
      <c r="D2" s="136"/>
      <c r="E2" s="136"/>
      <c r="F2" s="136"/>
      <c r="G2" s="1"/>
    </row>
    <row r="3" spans="1:9" x14ac:dyDescent="0.85">
      <c r="A3" s="1"/>
      <c r="B3" s="136" t="s">
        <v>1</v>
      </c>
      <c r="C3" s="136"/>
      <c r="D3" s="136"/>
      <c r="E3" s="136"/>
      <c r="F3" s="136"/>
      <c r="G3" s="1"/>
    </row>
    <row r="4" spans="1:9" ht="30.6" thickBot="1" x14ac:dyDescent="0.9">
      <c r="A4" s="1"/>
      <c r="B4" s="3"/>
      <c r="C4" s="3"/>
      <c r="D4" s="3"/>
      <c r="E4" s="3"/>
      <c r="F4" s="3"/>
      <c r="G4" s="3"/>
      <c r="H4" s="4"/>
      <c r="I4" s="4"/>
    </row>
    <row r="5" spans="1:9" ht="30.6" thickBot="1" x14ac:dyDescent="0.9">
      <c r="A5" s="1"/>
      <c r="B5" s="5" t="s">
        <v>2</v>
      </c>
      <c r="C5" s="6" t="s">
        <v>122</v>
      </c>
      <c r="D5" s="7"/>
      <c r="E5" s="8" t="s">
        <v>3</v>
      </c>
      <c r="F5" s="9">
        <v>2567</v>
      </c>
      <c r="G5" s="1"/>
    </row>
    <row r="6" spans="1:9" ht="17.25" customHeight="1" thickBot="1" x14ac:dyDescent="0.9">
      <c r="A6" s="1"/>
      <c r="B6" s="10"/>
      <c r="C6" s="10"/>
      <c r="D6" s="10"/>
      <c r="E6" s="11"/>
      <c r="F6" s="12"/>
      <c r="G6" s="1"/>
    </row>
    <row r="7" spans="1:9" ht="30.6" thickBot="1" x14ac:dyDescent="0.9">
      <c r="A7" s="1"/>
      <c r="B7" s="10"/>
      <c r="C7" s="10"/>
      <c r="D7" s="10"/>
      <c r="E7" s="11" t="s">
        <v>4</v>
      </c>
      <c r="F7" s="9">
        <v>1</v>
      </c>
      <c r="G7" s="1"/>
    </row>
    <row r="8" spans="1:9" ht="17.25" customHeight="1" thickBot="1" x14ac:dyDescent="0.9">
      <c r="A8" s="1"/>
      <c r="B8" s="10"/>
      <c r="C8" s="12"/>
      <c r="D8" s="12"/>
      <c r="E8" s="10"/>
      <c r="F8" s="10"/>
      <c r="G8" s="1"/>
    </row>
    <row r="9" spans="1:9" ht="30.6" thickBot="1" x14ac:dyDescent="0.9">
      <c r="A9" s="1"/>
      <c r="B9" s="135" t="s">
        <v>32</v>
      </c>
      <c r="C9" s="137"/>
      <c r="D9" s="6"/>
      <c r="E9" s="13"/>
      <c r="F9" s="7"/>
      <c r="G9" s="1"/>
    </row>
    <row r="10" spans="1:9" ht="17.25" customHeight="1" x14ac:dyDescent="0.85">
      <c r="A10" s="1"/>
      <c r="B10" s="1"/>
      <c r="C10" s="1"/>
      <c r="D10" s="3"/>
      <c r="E10" s="3"/>
      <c r="F10" s="1"/>
      <c r="G10" s="1"/>
    </row>
    <row r="11" spans="1:9" x14ac:dyDescent="0.85">
      <c r="A11" s="1"/>
      <c r="B11" s="135" t="s">
        <v>33</v>
      </c>
      <c r="C11" s="135"/>
      <c r="D11" s="20"/>
      <c r="E11" s="20"/>
      <c r="F11" s="21"/>
      <c r="G11" s="1"/>
    </row>
    <row r="12" spans="1:9" ht="17.25" customHeight="1" thickBot="1" x14ac:dyDescent="0.9">
      <c r="A12" s="1"/>
      <c r="B12" s="5"/>
      <c r="C12" s="1"/>
      <c r="D12" s="1"/>
      <c r="E12" s="1"/>
      <c r="F12" s="1"/>
      <c r="G12" s="1"/>
    </row>
    <row r="13" spans="1:9" ht="30.6" thickBot="1" x14ac:dyDescent="0.9">
      <c r="A13" s="1"/>
      <c r="B13" s="5" t="s">
        <v>6</v>
      </c>
      <c r="C13" s="1"/>
      <c r="D13" s="6"/>
      <c r="E13" s="13"/>
      <c r="F13" s="7"/>
      <c r="G13" s="1"/>
    </row>
    <row r="14" spans="1:9" ht="17.25" customHeight="1" thickBot="1" x14ac:dyDescent="0.9">
      <c r="A14" s="1"/>
      <c r="B14" s="5"/>
      <c r="C14" s="1"/>
      <c r="D14" s="1"/>
      <c r="E14" s="1"/>
      <c r="F14" s="1"/>
      <c r="G14" s="1"/>
    </row>
    <row r="15" spans="1:9" ht="30.6" thickBot="1" x14ac:dyDescent="0.9">
      <c r="A15" s="1"/>
      <c r="B15" s="5" t="s">
        <v>7</v>
      </c>
      <c r="C15" s="1"/>
      <c r="D15" s="6"/>
      <c r="E15" s="13"/>
      <c r="F15" s="7"/>
      <c r="G15" s="1"/>
    </row>
    <row r="16" spans="1:9" ht="17.25" customHeight="1" thickBot="1" x14ac:dyDescent="0.9">
      <c r="A16" s="1"/>
      <c r="B16" s="5"/>
      <c r="C16" s="1"/>
      <c r="D16" s="1"/>
      <c r="E16" s="1"/>
      <c r="F16" s="1"/>
      <c r="G16" s="1"/>
    </row>
    <row r="17" spans="1:8" ht="30.6" thickBot="1" x14ac:dyDescent="0.9">
      <c r="A17" s="1"/>
      <c r="B17" s="5" t="s">
        <v>8</v>
      </c>
      <c r="C17" s="1"/>
      <c r="D17" s="6"/>
      <c r="E17" s="13"/>
      <c r="F17" s="7"/>
      <c r="G17" s="1"/>
    </row>
    <row r="18" spans="1:8" ht="17.25" customHeight="1" thickBot="1" x14ac:dyDescent="0.9">
      <c r="A18" s="1"/>
      <c r="B18" s="5"/>
      <c r="C18" s="1"/>
      <c r="D18" s="1"/>
      <c r="E18" s="1"/>
      <c r="F18" s="1"/>
      <c r="G18" s="1"/>
    </row>
    <row r="19" spans="1:8" ht="30.6" thickBot="1" x14ac:dyDescent="0.9">
      <c r="A19" s="1"/>
      <c r="B19" s="5" t="s">
        <v>68</v>
      </c>
      <c r="C19" s="1"/>
      <c r="D19" s="6" t="s">
        <v>34</v>
      </c>
      <c r="E19" s="13"/>
      <c r="F19" s="7"/>
      <c r="G19" s="1"/>
    </row>
    <row r="20" spans="1:8" ht="17.25" customHeight="1" thickBot="1" x14ac:dyDescent="0.9">
      <c r="A20" s="1"/>
      <c r="B20" s="5"/>
      <c r="C20" s="1"/>
      <c r="D20" s="1"/>
      <c r="E20" s="1"/>
      <c r="F20" s="1"/>
      <c r="G20" s="1"/>
    </row>
    <row r="21" spans="1:8" ht="30.6" thickBot="1" x14ac:dyDescent="0.9">
      <c r="A21" s="1"/>
      <c r="B21" s="5" t="s">
        <v>9</v>
      </c>
      <c r="C21" s="1"/>
      <c r="D21" s="6"/>
      <c r="E21" s="13"/>
      <c r="F21" s="7"/>
      <c r="G21" s="1"/>
    </row>
    <row r="22" spans="1:8" ht="17.25" customHeight="1" thickBot="1" x14ac:dyDescent="0.9">
      <c r="A22" s="1"/>
      <c r="B22" s="5"/>
      <c r="C22" s="1"/>
      <c r="D22" s="1"/>
      <c r="E22" s="1"/>
      <c r="F22" s="1"/>
      <c r="G22" s="1"/>
    </row>
    <row r="23" spans="1:8" ht="30.6" thickBot="1" x14ac:dyDescent="0.9">
      <c r="A23" s="1"/>
      <c r="B23" s="5" t="s">
        <v>10</v>
      </c>
      <c r="C23" s="1"/>
      <c r="D23" s="6"/>
      <c r="E23" s="13"/>
      <c r="F23" s="7"/>
      <c r="G23" s="1"/>
    </row>
    <row r="24" spans="1:8" ht="17.25" customHeight="1" thickBot="1" x14ac:dyDescent="0.9">
      <c r="A24" s="1"/>
      <c r="B24" s="5"/>
      <c r="C24" s="1"/>
      <c r="D24" s="1"/>
      <c r="E24" s="1"/>
      <c r="F24" s="1"/>
      <c r="G24" s="1"/>
    </row>
    <row r="25" spans="1:8" ht="30.6" thickBot="1" x14ac:dyDescent="0.9">
      <c r="A25" s="1"/>
      <c r="B25" s="5" t="s">
        <v>11</v>
      </c>
      <c r="C25" s="1"/>
      <c r="D25" s="6"/>
      <c r="E25" s="13"/>
      <c r="F25" s="7"/>
      <c r="G25" s="1"/>
      <c r="H25" s="2" t="s">
        <v>12</v>
      </c>
    </row>
    <row r="26" spans="1:8" ht="17.25" customHeight="1" thickBot="1" x14ac:dyDescent="0.9">
      <c r="A26" s="1"/>
      <c r="B26" s="5"/>
      <c r="C26" s="1"/>
      <c r="D26" s="1"/>
      <c r="E26" s="1"/>
      <c r="F26" s="1"/>
      <c r="G26" s="1"/>
    </row>
    <row r="27" spans="1:8" ht="30.6" thickBot="1" x14ac:dyDescent="0.9">
      <c r="A27" s="1"/>
      <c r="B27" s="5" t="s">
        <v>13</v>
      </c>
      <c r="C27" s="1"/>
      <c r="D27" s="6" t="s">
        <v>14</v>
      </c>
      <c r="E27" s="13"/>
      <c r="F27" s="7"/>
      <c r="G27" s="1"/>
      <c r="H27" s="2" t="s">
        <v>15</v>
      </c>
    </row>
    <row r="28" spans="1:8" ht="17.25" customHeight="1" thickBot="1" x14ac:dyDescent="0.9">
      <c r="A28" s="1"/>
      <c r="B28" s="5"/>
      <c r="C28" s="1"/>
      <c r="D28" s="1"/>
      <c r="E28" s="1"/>
      <c r="F28" s="1"/>
      <c r="G28" s="1"/>
    </row>
    <row r="29" spans="1:8" ht="27.75" customHeight="1" thickBot="1" x14ac:dyDescent="0.9">
      <c r="A29" s="1"/>
      <c r="B29" s="5" t="s">
        <v>16</v>
      </c>
      <c r="C29" s="1"/>
      <c r="D29" s="14"/>
      <c r="E29" s="14"/>
      <c r="F29" s="15">
        <v>2568</v>
      </c>
      <c r="G29" s="1"/>
    </row>
    <row r="30" spans="1:8" x14ac:dyDescent="0.85">
      <c r="A30" s="1"/>
      <c r="B30" s="5"/>
      <c r="C30" s="1"/>
      <c r="D30" s="5" t="s">
        <v>17</v>
      </c>
      <c r="E30" s="5" t="s">
        <v>18</v>
      </c>
      <c r="F30" s="5" t="s">
        <v>19</v>
      </c>
      <c r="G30" s="1"/>
    </row>
    <row r="31" spans="1:8" ht="33.6" x14ac:dyDescent="0.95">
      <c r="B31" s="138" t="s">
        <v>20</v>
      </c>
      <c r="C31" s="138"/>
      <c r="D31" s="138"/>
      <c r="E31" s="138"/>
      <c r="F31" s="138"/>
    </row>
    <row r="32" spans="1:8" x14ac:dyDescent="0.85">
      <c r="B32" s="134" t="s">
        <v>21</v>
      </c>
      <c r="C32" s="134"/>
      <c r="D32" s="134" t="s">
        <v>22</v>
      </c>
      <c r="E32" s="134"/>
      <c r="F32" s="16" t="s">
        <v>23</v>
      </c>
    </row>
    <row r="33" spans="2:6" x14ac:dyDescent="0.85">
      <c r="B33" s="139" t="s">
        <v>24</v>
      </c>
      <c r="C33" s="139"/>
      <c r="D33" s="140" t="s">
        <v>25</v>
      </c>
      <c r="E33" s="141"/>
      <c r="F33" s="17" t="s">
        <v>26</v>
      </c>
    </row>
    <row r="34" spans="2:6" x14ac:dyDescent="0.85">
      <c r="B34" s="142" t="s">
        <v>27</v>
      </c>
      <c r="C34" s="142"/>
      <c r="D34" s="140" t="s">
        <v>25</v>
      </c>
      <c r="E34" s="141"/>
      <c r="F34" s="17" t="s">
        <v>25</v>
      </c>
    </row>
    <row r="35" spans="2:6" x14ac:dyDescent="0.85">
      <c r="B35" s="143" t="s">
        <v>28</v>
      </c>
      <c r="C35" s="143"/>
      <c r="D35" s="140" t="s">
        <v>26</v>
      </c>
      <c r="E35" s="141"/>
      <c r="F35" s="17" t="s">
        <v>25</v>
      </c>
    </row>
    <row r="37" spans="2:6" x14ac:dyDescent="0.85">
      <c r="E37" s="18"/>
      <c r="F37" s="19" t="s">
        <v>29</v>
      </c>
    </row>
  </sheetData>
  <sheetProtection algorithmName="SHA-512" hashValue="li/ea07UkfF+pRYuKtszjzDpN+hZMhef2LYJ97AHmqCGA+b3PzaLpXe92EDcynrgpLliGpFi4hZo7yhGsTuN9Q==" saltValue="HhMhYnZkCxsFa0x9kk5emQ==" spinCount="100000" sheet="1" selectLockedCells="1"/>
  <mergeCells count="14">
    <mergeCell ref="B33:C33"/>
    <mergeCell ref="D33:E33"/>
    <mergeCell ref="B34:C34"/>
    <mergeCell ref="D34:E34"/>
    <mergeCell ref="B35:C35"/>
    <mergeCell ref="D35:E35"/>
    <mergeCell ref="B32:C32"/>
    <mergeCell ref="D32:E32"/>
    <mergeCell ref="B11:C11"/>
    <mergeCell ref="B1:F1"/>
    <mergeCell ref="B2:F2"/>
    <mergeCell ref="B3:F3"/>
    <mergeCell ref="B9:C9"/>
    <mergeCell ref="B31:F31"/>
  </mergeCells>
  <phoneticPr fontId="9" type="noConversion"/>
  <dataValidations count="2">
    <dataValidation type="list" allowBlank="1" showInputMessage="1" showErrorMessage="1" sqref="D9" xr:uid="{69FA62C7-AF05-4FFC-91E7-A33037480D7A}">
      <formula1>"กิจกรรมแนะแนว,กิจกรรมนักเรียน,กิจกรรมเพื่อสังคมและสาธารณประโยชน์"</formula1>
    </dataValidation>
    <dataValidation type="list" allowBlank="1" showInputMessage="1" showErrorMessage="1" sqref="F7" xr:uid="{093BD78E-FA25-4DF0-A746-3A822A55138B}">
      <formula1>"1,2"</formula1>
    </dataValidation>
  </dataValidations>
  <pageMargins left="0.19685039370078741" right="0.19685039370078741" top="0.19685039370078741" bottom="0.19685039370078741" header="0.51181102362204722" footer="0.51181102362204722"/>
  <pageSetup paperSize="5" orientation="portrait" blackAndWhite="1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7FDA99B-3F85-4597-8A2C-C2AE905BC011}">
          <x14:formula1>
            <xm:f>list!$A$2:$A$33</xm:f>
          </x14:formula1>
          <xm:sqref>C5</xm:sqref>
        </x14:dataValidation>
        <x14:dataValidation type="list" allowBlank="1" showInputMessage="1" showErrorMessage="1" xr:uid="{80C188DA-307F-4DFE-939A-D9EA1EED73FD}">
          <x14:formula1>
            <xm:f>list!$D$2:$D$1000</xm:f>
          </x14:formula1>
          <xm:sqref>F5 F29</xm:sqref>
        </x14:dataValidation>
        <x14:dataValidation type="list" allowBlank="1" showInputMessage="1" showErrorMessage="1" xr:uid="{531C22C6-21F0-4B87-89E7-BC3D4F53FD1A}">
          <x14:formula1>
            <xm:f>list!$B$2:$B$32</xm:f>
          </x14:formula1>
          <xm:sqref>D29</xm:sqref>
        </x14:dataValidation>
        <x14:dataValidation type="list" allowBlank="1" showInputMessage="1" showErrorMessage="1" xr:uid="{09DEFAE6-EB8B-46FE-A9A9-FFCB5BB1CF61}">
          <x14:formula1>
            <xm:f>list!$C$2:$C$13</xm:f>
          </x14:formula1>
          <xm:sqref>E29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8F448-EDD2-48B6-9C56-7A65227ACFAC}">
  <sheetPr>
    <tabColor rgb="FFFF0000"/>
    <pageSetUpPr fitToPage="1"/>
  </sheetPr>
  <dimension ref="A1:N58"/>
  <sheetViews>
    <sheetView view="pageBreakPreview" zoomScale="70" zoomScaleNormal="100" zoomScaleSheetLayoutView="70" workbookViewId="0">
      <selection activeCell="A5" sqref="A5:F5"/>
    </sheetView>
  </sheetViews>
  <sheetFormatPr defaultColWidth="8" defaultRowHeight="21" x14ac:dyDescent="0.25"/>
  <cols>
    <col min="1" max="1" width="8" style="33"/>
    <col min="2" max="2" width="12" style="46" customWidth="1"/>
    <col min="3" max="3" width="16.296875" style="33" customWidth="1"/>
    <col min="4" max="4" width="16.8984375" style="33" customWidth="1"/>
    <col min="5" max="5" width="18" style="46" customWidth="1"/>
    <col min="6" max="6" width="18.69921875" style="46" customWidth="1"/>
    <col min="7" max="7" width="19" style="33" customWidth="1"/>
    <col min="8" max="8" width="10.69921875" style="33" hidden="1" customWidth="1"/>
    <col min="9" max="9" width="15.8984375" style="33" hidden="1" customWidth="1"/>
    <col min="10" max="10" width="10.59765625" style="33" hidden="1" customWidth="1"/>
    <col min="11" max="11" width="15.3984375" style="33" hidden="1" customWidth="1"/>
    <col min="12" max="12" width="12" style="46" hidden="1" customWidth="1"/>
    <col min="13" max="13" width="17.3984375" style="33" hidden="1" customWidth="1"/>
    <col min="14" max="16384" width="8" style="33"/>
  </cols>
  <sheetData>
    <row r="1" spans="1:14" ht="81" customHeight="1" x14ac:dyDescent="0.25"/>
    <row r="2" spans="1:14" ht="24.75" customHeight="1" x14ac:dyDescent="0.25">
      <c r="A2" s="220" t="s">
        <v>116</v>
      </c>
      <c r="B2" s="220"/>
      <c r="C2" s="220"/>
      <c r="D2" s="220"/>
      <c r="E2" s="220"/>
      <c r="F2" s="220"/>
    </row>
    <row r="3" spans="1:14" ht="24.75" customHeight="1" x14ac:dyDescent="0.25">
      <c r="A3" s="220" t="s">
        <v>117</v>
      </c>
      <c r="B3" s="220"/>
      <c r="C3" s="220"/>
      <c r="D3" s="220"/>
      <c r="E3" s="220"/>
      <c r="F3" s="220"/>
    </row>
    <row r="4" spans="1:14" s="22" customFormat="1" ht="24.6" x14ac:dyDescent="0.25">
      <c r="A4" s="145" t="str">
        <f>IF(ข้อมูลเบื้องต้น!F7="","ภาคเรียนที่..................ปีการศึกษา..........................................",CONCATENATE(" ปีการศึกษา ",ข้อมูลเบื้องต้น!F5))</f>
        <v xml:space="preserve"> ปีการศึกษา 2567</v>
      </c>
      <c r="B4" s="145"/>
      <c r="C4" s="145"/>
      <c r="D4" s="145"/>
      <c r="E4" s="145"/>
      <c r="F4" s="145"/>
      <c r="K4" s="23"/>
    </row>
    <row r="5" spans="1:14" s="24" customFormat="1" ht="24.6" x14ac:dyDescent="0.25">
      <c r="A5" s="145" t="str">
        <f>IF(ข้อมูลเบื้องต้น!F7="","ชั้นประถมศึกษาปีที่ ..............",CONCATENATE("ชั้น",ข้อมูลเบื้องต้น!C5))</f>
        <v>ชั้นประถมศึกษาปีที่ 1/2</v>
      </c>
      <c r="B5" s="145"/>
      <c r="C5" s="145"/>
      <c r="D5" s="145"/>
      <c r="E5" s="145"/>
      <c r="F5" s="145"/>
      <c r="K5" s="25"/>
    </row>
    <row r="6" spans="1:14" s="24" customFormat="1" ht="24.6" x14ac:dyDescent="0.25">
      <c r="A6" s="223" t="s">
        <v>118</v>
      </c>
      <c r="B6" s="223"/>
      <c r="C6" s="222" t="str">
        <f>IF(ISBLANK(ข้อมูลเบื้องต้น!D11),"",ข้อมูลเบื้องต้น!D11)</f>
        <v/>
      </c>
      <c r="D6" s="222"/>
      <c r="E6" s="222"/>
      <c r="F6" s="222"/>
      <c r="K6" s="25"/>
    </row>
    <row r="7" spans="1:14" s="24" customFormat="1" ht="24.6" x14ac:dyDescent="0.25">
      <c r="A7" s="133" t="s">
        <v>6</v>
      </c>
      <c r="B7" s="222" t="str">
        <f>IF(ISBLANK(ข้อมูลเบื้องต้น!D13),"",ข้อมูลเบื้องต้น!D13)</f>
        <v/>
      </c>
      <c r="C7" s="222"/>
      <c r="D7" s="222"/>
      <c r="E7" s="222"/>
      <c r="F7" s="222"/>
      <c r="K7" s="25"/>
    </row>
    <row r="8" spans="1:14" s="22" customFormat="1" x14ac:dyDescent="0.25">
      <c r="A8" s="26"/>
      <c r="B8" s="26"/>
      <c r="C8" s="26"/>
      <c r="D8" s="26"/>
      <c r="E8" s="26"/>
      <c r="F8" s="26"/>
      <c r="K8" s="23"/>
    </row>
    <row r="9" spans="1:14" ht="17.25" customHeight="1" x14ac:dyDescent="0.25">
      <c r="A9" s="27" t="s">
        <v>51</v>
      </c>
      <c r="B9" s="28" t="s">
        <v>36</v>
      </c>
      <c r="C9" s="146" t="s">
        <v>37</v>
      </c>
      <c r="D9" s="147"/>
      <c r="E9" s="27" t="s">
        <v>2</v>
      </c>
      <c r="F9" s="27" t="s">
        <v>35</v>
      </c>
      <c r="H9" s="40" t="str">
        <f t="shared" ref="H9:H53" si="0">MID(C10,1,7)</f>
        <v/>
      </c>
      <c r="I9" s="30" t="str">
        <f t="shared" ref="I9:I53" si="1">IF(MID(C10,1,7)="เด็กชาย",C10,IF(MID(C10,1,3)="นาย",C10,""))</f>
        <v/>
      </c>
      <c r="J9" s="30" t="str">
        <f>IF(MID(C10,1,7)="เด็กชาย",#REF!,IF(MID(C10,1,3)="นาย",#REF!,""))</f>
        <v/>
      </c>
      <c r="K9" s="30" t="str">
        <f t="shared" ref="K9:K53" si="2">IF(MID(C10,1,8)="เด็กหญิง",C10,IF(MID(C10,1,6)="นางสาว",C10,""))</f>
        <v/>
      </c>
      <c r="L9" s="30" t="str">
        <f>IF(MID(C10,1,8)="เด็กหญิง",#REF!,IF(MID(C10,1,6)="นางสาว",#REF!,""))</f>
        <v/>
      </c>
      <c r="M9" s="33" t="str">
        <f t="shared" ref="M9:M52" si="3">MID(C10,1,3)</f>
        <v/>
      </c>
      <c r="N9" s="40"/>
    </row>
    <row r="10" spans="1:14" ht="17.25" customHeight="1" x14ac:dyDescent="0.25">
      <c r="A10" s="34">
        <v>1</v>
      </c>
      <c r="B10" s="35" t="str">
        <f>IF(ชื่อนักเรียน!B5="","",ชื่อนักเรียน!B5)</f>
        <v/>
      </c>
      <c r="C10" s="119" t="str">
        <f>IF(ชื่อนักเรียน!C5="","",ชื่อนักเรียน!C5)</f>
        <v/>
      </c>
      <c r="D10" s="120" t="str">
        <f>IF(ชื่อนักเรียน!D5="","",ชื่อนักเรียน!D5)</f>
        <v/>
      </c>
      <c r="E10" s="38" t="str">
        <f>IF(ชื่อนักเรียน!R5="","",ชื่อนักเรียน!R5)</f>
        <v/>
      </c>
      <c r="F10" s="38" t="str">
        <f>IF(ชื่อนักเรียน!S5="","",ชื่อนักเรียน!S5)</f>
        <v/>
      </c>
      <c r="H10" s="40" t="str">
        <f t="shared" si="0"/>
        <v/>
      </c>
      <c r="I10" s="30" t="str">
        <f t="shared" si="1"/>
        <v/>
      </c>
      <c r="J10" s="30" t="str">
        <f>IF(MID(C11,1,7)="เด็กชาย",#REF!,IF(MID(C11,1,3)="นาย",#REF!,""))</f>
        <v/>
      </c>
      <c r="K10" s="30" t="str">
        <f t="shared" si="2"/>
        <v/>
      </c>
      <c r="L10" s="30" t="str">
        <f>IF(MID(C11,1,8)="เด็กหญิง",#REF!,IF(MID(C11,1,6)="นางสาว",#REF!,""))</f>
        <v/>
      </c>
      <c r="M10" s="33" t="str">
        <f t="shared" si="3"/>
        <v/>
      </c>
      <c r="N10" s="40"/>
    </row>
    <row r="11" spans="1:14" ht="17.25" customHeight="1" x14ac:dyDescent="0.25">
      <c r="A11" s="34">
        <v>2</v>
      </c>
      <c r="B11" s="35" t="str">
        <f>IF(ชื่อนักเรียน!B6="","",ชื่อนักเรียน!B6)</f>
        <v/>
      </c>
      <c r="C11" s="119" t="str">
        <f>IF(ชื่อนักเรียน!C6="","",ชื่อนักเรียน!C6)</f>
        <v/>
      </c>
      <c r="D11" s="120" t="str">
        <f>IF(ชื่อนักเรียน!D6="","",ชื่อนักเรียน!D6)</f>
        <v/>
      </c>
      <c r="E11" s="38" t="str">
        <f>IF(ชื่อนักเรียน!R6="","",ชื่อนักเรียน!R6)</f>
        <v/>
      </c>
      <c r="F11" s="38" t="str">
        <f>IF(ชื่อนักเรียน!S6="","",ชื่อนักเรียน!S6)</f>
        <v/>
      </c>
      <c r="H11" s="40" t="str">
        <f t="shared" si="0"/>
        <v/>
      </c>
      <c r="I11" s="30" t="str">
        <f t="shared" si="1"/>
        <v/>
      </c>
      <c r="J11" s="30" t="str">
        <f>IF(MID(C12,1,7)="เด็กชาย",#REF!,IF(MID(C12,1,3)="นาย",#REF!,""))</f>
        <v/>
      </c>
      <c r="K11" s="30" t="str">
        <f t="shared" si="2"/>
        <v/>
      </c>
      <c r="L11" s="30" t="str">
        <f>IF(MID(C12,1,8)="เด็กหญิง",#REF!,IF(MID(C12,1,6)="นางสาว",#REF!,""))</f>
        <v/>
      </c>
      <c r="M11" s="33" t="str">
        <f t="shared" si="3"/>
        <v/>
      </c>
      <c r="N11" s="40"/>
    </row>
    <row r="12" spans="1:14" ht="17.25" customHeight="1" x14ac:dyDescent="0.25">
      <c r="A12" s="34">
        <v>3</v>
      </c>
      <c r="B12" s="35" t="str">
        <f>IF(ชื่อนักเรียน!B7="","",ชื่อนักเรียน!B7)</f>
        <v/>
      </c>
      <c r="C12" s="119" t="str">
        <f>IF(ชื่อนักเรียน!C7="","",ชื่อนักเรียน!C7)</f>
        <v/>
      </c>
      <c r="D12" s="120" t="str">
        <f>IF(ชื่อนักเรียน!D7="","",ชื่อนักเรียน!D7)</f>
        <v/>
      </c>
      <c r="E12" s="38" t="str">
        <f>IF(ชื่อนักเรียน!R7="","",ชื่อนักเรียน!R7)</f>
        <v/>
      </c>
      <c r="F12" s="38" t="str">
        <f>IF(ชื่อนักเรียน!S7="","",ชื่อนักเรียน!S7)</f>
        <v/>
      </c>
      <c r="H12" s="40" t="str">
        <f t="shared" si="0"/>
        <v/>
      </c>
      <c r="I12" s="30" t="str">
        <f t="shared" si="1"/>
        <v/>
      </c>
      <c r="J12" s="30" t="str">
        <f>IF(MID(C13,1,7)="เด็กชาย",#REF!,IF(MID(C13,1,3)="นาย",#REF!,""))</f>
        <v/>
      </c>
      <c r="K12" s="30" t="str">
        <f t="shared" si="2"/>
        <v/>
      </c>
      <c r="L12" s="30" t="str">
        <f>IF(MID(C13,1,8)="เด็กหญิง",#REF!,IF(MID(C13,1,6)="นางสาว",#REF!,""))</f>
        <v/>
      </c>
      <c r="M12" s="33" t="str">
        <f t="shared" si="3"/>
        <v/>
      </c>
      <c r="N12" s="40"/>
    </row>
    <row r="13" spans="1:14" ht="17.25" customHeight="1" x14ac:dyDescent="0.25">
      <c r="A13" s="34">
        <v>4</v>
      </c>
      <c r="B13" s="35" t="str">
        <f>IF(ชื่อนักเรียน!B8="","",ชื่อนักเรียน!B8)</f>
        <v/>
      </c>
      <c r="C13" s="119" t="str">
        <f>IF(ชื่อนักเรียน!C8="","",ชื่อนักเรียน!C8)</f>
        <v/>
      </c>
      <c r="D13" s="120" t="str">
        <f>IF(ชื่อนักเรียน!D8="","",ชื่อนักเรียน!D8)</f>
        <v/>
      </c>
      <c r="E13" s="38" t="str">
        <f>IF(ชื่อนักเรียน!R8="","",ชื่อนักเรียน!R8)</f>
        <v/>
      </c>
      <c r="F13" s="38" t="str">
        <f>IF(ชื่อนักเรียน!S8="","",ชื่อนักเรียน!S8)</f>
        <v/>
      </c>
      <c r="H13" s="40" t="str">
        <f t="shared" si="0"/>
        <v/>
      </c>
      <c r="I13" s="30" t="str">
        <f t="shared" si="1"/>
        <v/>
      </c>
      <c r="J13" s="30" t="str">
        <f>IF(MID(C14,1,7)="เด็กชาย",#REF!,IF(MID(C14,1,3)="นาย",#REF!,""))</f>
        <v/>
      </c>
      <c r="K13" s="30" t="str">
        <f t="shared" si="2"/>
        <v/>
      </c>
      <c r="L13" s="30" t="str">
        <f>IF(MID(C14,1,8)="เด็กหญิง",#REF!,IF(MID(C14,1,6)="นางสาว",#REF!,""))</f>
        <v/>
      </c>
      <c r="M13" s="33" t="str">
        <f t="shared" si="3"/>
        <v/>
      </c>
    </row>
    <row r="14" spans="1:14" ht="17.25" customHeight="1" x14ac:dyDescent="0.25">
      <c r="A14" s="34">
        <v>5</v>
      </c>
      <c r="B14" s="35" t="str">
        <f>IF(ชื่อนักเรียน!B9="","",ชื่อนักเรียน!B9)</f>
        <v/>
      </c>
      <c r="C14" s="119" t="str">
        <f>IF(ชื่อนักเรียน!C9="","",ชื่อนักเรียน!C9)</f>
        <v/>
      </c>
      <c r="D14" s="120" t="str">
        <f>IF(ชื่อนักเรียน!D9="","",ชื่อนักเรียน!D9)</f>
        <v/>
      </c>
      <c r="E14" s="38" t="str">
        <f>IF(ชื่อนักเรียน!R9="","",ชื่อนักเรียน!R9)</f>
        <v/>
      </c>
      <c r="F14" s="38" t="str">
        <f>IF(ชื่อนักเรียน!S9="","",ชื่อนักเรียน!S9)</f>
        <v/>
      </c>
      <c r="H14" s="40" t="str">
        <f t="shared" si="0"/>
        <v/>
      </c>
      <c r="I14" s="30" t="str">
        <f t="shared" si="1"/>
        <v/>
      </c>
      <c r="J14" s="30" t="str">
        <f>IF(MID(C15,1,7)="เด็กชาย",#REF!,IF(MID(C15,1,3)="นาย",#REF!,""))</f>
        <v/>
      </c>
      <c r="K14" s="30" t="str">
        <f t="shared" si="2"/>
        <v/>
      </c>
      <c r="L14" s="30" t="str">
        <f>IF(MID(C15,1,8)="เด็กหญิง",#REF!,IF(MID(C15,1,6)="นางสาว",#REF!,""))</f>
        <v/>
      </c>
      <c r="M14" s="33" t="str">
        <f t="shared" si="3"/>
        <v/>
      </c>
    </row>
    <row r="15" spans="1:14" ht="17.25" customHeight="1" x14ac:dyDescent="0.25">
      <c r="A15" s="34">
        <v>6</v>
      </c>
      <c r="B15" s="35" t="str">
        <f>IF(ชื่อนักเรียน!B10="","",ชื่อนักเรียน!B10)</f>
        <v/>
      </c>
      <c r="C15" s="119" t="str">
        <f>IF(ชื่อนักเรียน!C10="","",ชื่อนักเรียน!C10)</f>
        <v/>
      </c>
      <c r="D15" s="120" t="str">
        <f>IF(ชื่อนักเรียน!D10="","",ชื่อนักเรียน!D10)</f>
        <v/>
      </c>
      <c r="E15" s="38" t="str">
        <f>IF(ชื่อนักเรียน!R10="","",ชื่อนักเรียน!R10)</f>
        <v/>
      </c>
      <c r="F15" s="38" t="str">
        <f>IF(ชื่อนักเรียน!S10="","",ชื่อนักเรียน!S10)</f>
        <v/>
      </c>
      <c r="H15" s="40" t="str">
        <f t="shared" si="0"/>
        <v/>
      </c>
      <c r="I15" s="30" t="str">
        <f t="shared" si="1"/>
        <v/>
      </c>
      <c r="J15" s="30" t="str">
        <f>IF(MID(C16,1,7)="เด็กชาย",#REF!,IF(MID(C16,1,3)="นาย",#REF!,""))</f>
        <v/>
      </c>
      <c r="K15" s="30" t="str">
        <f t="shared" si="2"/>
        <v/>
      </c>
      <c r="L15" s="30" t="str">
        <f>IF(MID(C16,1,8)="เด็กหญิง",#REF!,IF(MID(C16,1,6)="นางสาว",#REF!,""))</f>
        <v/>
      </c>
      <c r="M15" s="33" t="str">
        <f t="shared" si="3"/>
        <v/>
      </c>
    </row>
    <row r="16" spans="1:14" ht="17.25" customHeight="1" x14ac:dyDescent="0.25">
      <c r="A16" s="34">
        <v>7</v>
      </c>
      <c r="B16" s="35" t="str">
        <f>IF(ชื่อนักเรียน!B11="","",ชื่อนักเรียน!B11)</f>
        <v/>
      </c>
      <c r="C16" s="119" t="str">
        <f>IF(ชื่อนักเรียน!C11="","",ชื่อนักเรียน!C11)</f>
        <v/>
      </c>
      <c r="D16" s="120" t="str">
        <f>IF(ชื่อนักเรียน!D11="","",ชื่อนักเรียน!D11)</f>
        <v/>
      </c>
      <c r="E16" s="38" t="str">
        <f>IF(ชื่อนักเรียน!R11="","",ชื่อนักเรียน!R11)</f>
        <v/>
      </c>
      <c r="F16" s="38" t="str">
        <f>IF(ชื่อนักเรียน!S11="","",ชื่อนักเรียน!S11)</f>
        <v/>
      </c>
      <c r="H16" s="40" t="str">
        <f t="shared" si="0"/>
        <v/>
      </c>
      <c r="I16" s="30" t="str">
        <f t="shared" si="1"/>
        <v/>
      </c>
      <c r="J16" s="30" t="str">
        <f>IF(MID(C17,1,7)="เด็กชาย",#REF!,IF(MID(C17,1,3)="นาย",#REF!,""))</f>
        <v/>
      </c>
      <c r="K16" s="30" t="str">
        <f t="shared" si="2"/>
        <v/>
      </c>
      <c r="L16" s="30" t="str">
        <f>IF(MID(C17,1,8)="เด็กหญิง",#REF!,IF(MID(C17,1,6)="นางสาว",#REF!,""))</f>
        <v/>
      </c>
      <c r="M16" s="33" t="str">
        <f t="shared" si="3"/>
        <v/>
      </c>
    </row>
    <row r="17" spans="1:13" ht="18" customHeight="1" x14ac:dyDescent="0.25">
      <c r="A17" s="34">
        <v>8</v>
      </c>
      <c r="B17" s="35" t="str">
        <f>IF(ชื่อนักเรียน!B12="","",ชื่อนักเรียน!B12)</f>
        <v/>
      </c>
      <c r="C17" s="119" t="str">
        <f>IF(ชื่อนักเรียน!C12="","",ชื่อนักเรียน!C12)</f>
        <v/>
      </c>
      <c r="D17" s="120" t="str">
        <f>IF(ชื่อนักเรียน!D12="","",ชื่อนักเรียน!D12)</f>
        <v/>
      </c>
      <c r="E17" s="38" t="str">
        <f>IF(ชื่อนักเรียน!R12="","",ชื่อนักเรียน!R12)</f>
        <v/>
      </c>
      <c r="F17" s="38" t="str">
        <f>IF(ชื่อนักเรียน!S12="","",ชื่อนักเรียน!S12)</f>
        <v/>
      </c>
      <c r="H17" s="40" t="str">
        <f t="shared" si="0"/>
        <v/>
      </c>
      <c r="I17" s="30" t="str">
        <f t="shared" si="1"/>
        <v/>
      </c>
      <c r="J17" s="30" t="str">
        <f>IF(MID(C18,1,7)="เด็กชาย",#REF!,IF(MID(C18,1,3)="นาย",#REF!,""))</f>
        <v/>
      </c>
      <c r="K17" s="30" t="str">
        <f t="shared" si="2"/>
        <v/>
      </c>
      <c r="L17" s="30" t="str">
        <f>IF(MID(C18,1,8)="เด็กหญิง",#REF!,IF(MID(C18,1,6)="นางสาว",#REF!,""))</f>
        <v/>
      </c>
      <c r="M17" s="33" t="str">
        <f t="shared" si="3"/>
        <v/>
      </c>
    </row>
    <row r="18" spans="1:13" ht="17.25" customHeight="1" x14ac:dyDescent="0.25">
      <c r="A18" s="34">
        <v>9</v>
      </c>
      <c r="B18" s="35" t="str">
        <f>IF(ชื่อนักเรียน!B13="","",ชื่อนักเรียน!B13)</f>
        <v/>
      </c>
      <c r="C18" s="119" t="str">
        <f>IF(ชื่อนักเรียน!C13="","",ชื่อนักเรียน!C13)</f>
        <v/>
      </c>
      <c r="D18" s="120" t="str">
        <f>IF(ชื่อนักเรียน!D13="","",ชื่อนักเรียน!D13)</f>
        <v/>
      </c>
      <c r="E18" s="38" t="str">
        <f>IF(ชื่อนักเรียน!R13="","",ชื่อนักเรียน!R13)</f>
        <v/>
      </c>
      <c r="F18" s="38" t="str">
        <f>IF(ชื่อนักเรียน!S13="","",ชื่อนักเรียน!S13)</f>
        <v/>
      </c>
      <c r="H18" s="40" t="str">
        <f t="shared" si="0"/>
        <v/>
      </c>
      <c r="I18" s="30" t="str">
        <f t="shared" si="1"/>
        <v/>
      </c>
      <c r="J18" s="30" t="str">
        <f>IF(MID(C19,1,7)="เด็กชาย",#REF!,IF(MID(C19,1,3)="นาย",#REF!,""))</f>
        <v/>
      </c>
      <c r="K18" s="30" t="str">
        <f t="shared" si="2"/>
        <v/>
      </c>
      <c r="L18" s="30" t="str">
        <f>IF(MID(C19,1,8)="เด็กหญิง",#REF!,IF(MID(C19,1,6)="นางสาว",#REF!,""))</f>
        <v/>
      </c>
      <c r="M18" s="33" t="str">
        <f t="shared" si="3"/>
        <v/>
      </c>
    </row>
    <row r="19" spans="1:13" ht="17.25" customHeight="1" x14ac:dyDescent="0.25">
      <c r="A19" s="34">
        <v>10</v>
      </c>
      <c r="B19" s="35" t="str">
        <f>IF(ชื่อนักเรียน!B14="","",ชื่อนักเรียน!B14)</f>
        <v/>
      </c>
      <c r="C19" s="119" t="str">
        <f>IF(ชื่อนักเรียน!C14="","",ชื่อนักเรียน!C14)</f>
        <v/>
      </c>
      <c r="D19" s="120" t="str">
        <f>IF(ชื่อนักเรียน!D14="","",ชื่อนักเรียน!D14)</f>
        <v/>
      </c>
      <c r="E19" s="43" t="str">
        <f>IF(ชื่อนักเรียน!R14="","",ชื่อนักเรียน!R14)</f>
        <v/>
      </c>
      <c r="F19" s="38" t="str">
        <f>IF(ชื่อนักเรียน!S14="","",ชื่อนักเรียน!S14)</f>
        <v/>
      </c>
      <c r="H19" s="40" t="str">
        <f t="shared" si="0"/>
        <v/>
      </c>
      <c r="I19" s="30" t="str">
        <f t="shared" si="1"/>
        <v/>
      </c>
      <c r="J19" s="30" t="str">
        <f>IF(MID(C20,1,7)="เด็กชาย",#REF!,IF(MID(C20,1,3)="นาย",#REF!,""))</f>
        <v/>
      </c>
      <c r="K19" s="30" t="str">
        <f t="shared" si="2"/>
        <v/>
      </c>
      <c r="L19" s="30" t="str">
        <f>IF(MID(C20,1,8)="เด็กหญิง",#REF!,IF(MID(C20,1,6)="นางสาว",#REF!,""))</f>
        <v/>
      </c>
      <c r="M19" s="33" t="str">
        <f t="shared" si="3"/>
        <v/>
      </c>
    </row>
    <row r="20" spans="1:13" ht="17.25" customHeight="1" x14ac:dyDescent="0.25">
      <c r="A20" s="34">
        <v>11</v>
      </c>
      <c r="B20" s="35" t="str">
        <f>IF(ชื่อนักเรียน!B15="","",ชื่อนักเรียน!B15)</f>
        <v/>
      </c>
      <c r="C20" s="119" t="str">
        <f>IF(ชื่อนักเรียน!C15="","",ชื่อนักเรียน!C15)</f>
        <v/>
      </c>
      <c r="D20" s="120" t="str">
        <f>IF(ชื่อนักเรียน!D15="","",ชื่อนักเรียน!D15)</f>
        <v/>
      </c>
      <c r="E20" s="38" t="str">
        <f>IF(ชื่อนักเรียน!R15="","",ชื่อนักเรียน!R15)</f>
        <v/>
      </c>
      <c r="F20" s="38" t="str">
        <f>IF(ชื่อนักเรียน!S15="","",ชื่อนักเรียน!S15)</f>
        <v/>
      </c>
      <c r="H20" s="40" t="str">
        <f t="shared" si="0"/>
        <v/>
      </c>
      <c r="I20" s="30" t="str">
        <f t="shared" si="1"/>
        <v/>
      </c>
      <c r="J20" s="30" t="str">
        <f>IF(MID(C21,1,7)="เด็กชาย",#REF!,IF(MID(C21,1,3)="นาย",#REF!,""))</f>
        <v/>
      </c>
      <c r="K20" s="30" t="str">
        <f t="shared" si="2"/>
        <v/>
      </c>
      <c r="L20" s="30" t="str">
        <f>IF(MID(C21,1,8)="เด็กหญิง",#REF!,IF(MID(C21,1,6)="นางสาว",#REF!,""))</f>
        <v/>
      </c>
      <c r="M20" s="33" t="str">
        <f t="shared" si="3"/>
        <v/>
      </c>
    </row>
    <row r="21" spans="1:13" ht="17.25" customHeight="1" x14ac:dyDescent="0.25">
      <c r="A21" s="34">
        <v>12</v>
      </c>
      <c r="B21" s="35" t="str">
        <f>IF(ชื่อนักเรียน!B16="","",ชื่อนักเรียน!B16)</f>
        <v/>
      </c>
      <c r="C21" s="119" t="str">
        <f>IF(ชื่อนักเรียน!C16="","",ชื่อนักเรียน!C16)</f>
        <v/>
      </c>
      <c r="D21" s="120" t="str">
        <f>IF(ชื่อนักเรียน!D16="","",ชื่อนักเรียน!D16)</f>
        <v/>
      </c>
      <c r="E21" s="38" t="str">
        <f>IF(ชื่อนักเรียน!R16="","",ชื่อนักเรียน!R16)</f>
        <v/>
      </c>
      <c r="F21" s="38" t="str">
        <f>IF(ชื่อนักเรียน!S16="","",ชื่อนักเรียน!S16)</f>
        <v/>
      </c>
      <c r="H21" s="40" t="str">
        <f t="shared" si="0"/>
        <v/>
      </c>
      <c r="I21" s="30" t="str">
        <f t="shared" si="1"/>
        <v/>
      </c>
      <c r="J21" s="30" t="str">
        <f>IF(MID(C22,1,7)="เด็กชาย",#REF!,IF(MID(C22,1,3)="นาย",#REF!,""))</f>
        <v/>
      </c>
      <c r="K21" s="30" t="str">
        <f t="shared" si="2"/>
        <v/>
      </c>
      <c r="L21" s="30" t="str">
        <f>IF(MID(C22,1,8)="เด็กหญิง",#REF!,IF(MID(C22,1,6)="นางสาว",#REF!,""))</f>
        <v/>
      </c>
      <c r="M21" s="33" t="str">
        <f t="shared" si="3"/>
        <v/>
      </c>
    </row>
    <row r="22" spans="1:13" ht="17.25" customHeight="1" x14ac:dyDescent="0.25">
      <c r="A22" s="34">
        <v>13</v>
      </c>
      <c r="B22" s="35" t="str">
        <f>IF(ชื่อนักเรียน!B17="","",ชื่อนักเรียน!B17)</f>
        <v/>
      </c>
      <c r="C22" s="119" t="str">
        <f>IF(ชื่อนักเรียน!C17="","",ชื่อนักเรียน!C17)</f>
        <v/>
      </c>
      <c r="D22" s="120" t="str">
        <f>IF(ชื่อนักเรียน!D17="","",ชื่อนักเรียน!D17)</f>
        <v/>
      </c>
      <c r="E22" s="38" t="str">
        <f>IF(ชื่อนักเรียน!R17="","",ชื่อนักเรียน!R17)</f>
        <v/>
      </c>
      <c r="F22" s="38" t="str">
        <f>IF(ชื่อนักเรียน!S17="","",ชื่อนักเรียน!S17)</f>
        <v/>
      </c>
      <c r="H22" s="40" t="str">
        <f t="shared" si="0"/>
        <v/>
      </c>
      <c r="I22" s="30" t="str">
        <f t="shared" si="1"/>
        <v/>
      </c>
      <c r="J22" s="30" t="str">
        <f>IF(MID(C23,1,7)="เด็กชาย",#REF!,IF(MID(C23,1,3)="นาย",#REF!,""))</f>
        <v/>
      </c>
      <c r="K22" s="30" t="str">
        <f t="shared" si="2"/>
        <v/>
      </c>
      <c r="L22" s="30" t="str">
        <f>IF(MID(C23,1,8)="เด็กหญิง",#REF!,IF(MID(C23,1,6)="นางสาว",#REF!,""))</f>
        <v/>
      </c>
      <c r="M22" s="33" t="str">
        <f t="shared" si="3"/>
        <v/>
      </c>
    </row>
    <row r="23" spans="1:13" ht="17.25" customHeight="1" x14ac:dyDescent="0.25">
      <c r="A23" s="34">
        <v>14</v>
      </c>
      <c r="B23" s="35" t="str">
        <f>IF(ชื่อนักเรียน!B18="","",ชื่อนักเรียน!B18)</f>
        <v/>
      </c>
      <c r="C23" s="119" t="str">
        <f>IF(ชื่อนักเรียน!C18="","",ชื่อนักเรียน!C18)</f>
        <v/>
      </c>
      <c r="D23" s="120" t="str">
        <f>IF(ชื่อนักเรียน!D18="","",ชื่อนักเรียน!D18)</f>
        <v/>
      </c>
      <c r="E23" s="38" t="str">
        <f>IF(ชื่อนักเรียน!R18="","",ชื่อนักเรียน!R18)</f>
        <v/>
      </c>
      <c r="F23" s="38" t="str">
        <f>IF(ชื่อนักเรียน!S18="","",ชื่อนักเรียน!S18)</f>
        <v/>
      </c>
      <c r="H23" s="40" t="str">
        <f t="shared" si="0"/>
        <v/>
      </c>
      <c r="I23" s="30" t="str">
        <f t="shared" si="1"/>
        <v/>
      </c>
      <c r="J23" s="30" t="str">
        <f>IF(MID(C24,1,7)="เด็กชาย",#REF!,IF(MID(C24,1,3)="นาย",#REF!,""))</f>
        <v/>
      </c>
      <c r="K23" s="30" t="str">
        <f t="shared" si="2"/>
        <v/>
      </c>
      <c r="L23" s="30" t="str">
        <f>IF(MID(C24,1,8)="เด็กหญิง",#REF!,IF(MID(C24,1,6)="นางสาว",#REF!,""))</f>
        <v/>
      </c>
      <c r="M23" s="33" t="str">
        <f t="shared" si="3"/>
        <v/>
      </c>
    </row>
    <row r="24" spans="1:13" ht="17.25" customHeight="1" x14ac:dyDescent="0.25">
      <c r="A24" s="34">
        <v>15</v>
      </c>
      <c r="B24" s="35" t="str">
        <f>IF(ชื่อนักเรียน!B19="","",ชื่อนักเรียน!B19)</f>
        <v/>
      </c>
      <c r="C24" s="119" t="str">
        <f>IF(ชื่อนักเรียน!C19="","",ชื่อนักเรียน!C19)</f>
        <v/>
      </c>
      <c r="D24" s="120" t="str">
        <f>IF(ชื่อนักเรียน!D19="","",ชื่อนักเรียน!D19)</f>
        <v/>
      </c>
      <c r="E24" s="38" t="str">
        <f>IF(ชื่อนักเรียน!R19="","",ชื่อนักเรียน!R19)</f>
        <v/>
      </c>
      <c r="F24" s="38" t="str">
        <f>IF(ชื่อนักเรียน!S19="","",ชื่อนักเรียน!S19)</f>
        <v/>
      </c>
      <c r="H24" s="40" t="str">
        <f t="shared" si="0"/>
        <v/>
      </c>
      <c r="I24" s="30" t="str">
        <f t="shared" si="1"/>
        <v/>
      </c>
      <c r="J24" s="30" t="str">
        <f>IF(MID(C25,1,7)="เด็กชาย",#REF!,IF(MID(C25,1,3)="นาย",#REF!,""))</f>
        <v/>
      </c>
      <c r="K24" s="30" t="str">
        <f t="shared" si="2"/>
        <v/>
      </c>
      <c r="L24" s="30" t="str">
        <f>IF(MID(C25,1,8)="เด็กหญิง",#REF!,IF(MID(C25,1,6)="นางสาว",#REF!,""))</f>
        <v/>
      </c>
      <c r="M24" s="33" t="str">
        <f t="shared" si="3"/>
        <v/>
      </c>
    </row>
    <row r="25" spans="1:13" ht="17.25" customHeight="1" x14ac:dyDescent="0.25">
      <c r="A25" s="34">
        <v>16</v>
      </c>
      <c r="B25" s="35" t="str">
        <f>IF(ชื่อนักเรียน!B20="","",ชื่อนักเรียน!B20)</f>
        <v/>
      </c>
      <c r="C25" s="119" t="str">
        <f>IF(ชื่อนักเรียน!C20="","",ชื่อนักเรียน!C20)</f>
        <v/>
      </c>
      <c r="D25" s="120" t="str">
        <f>IF(ชื่อนักเรียน!D20="","",ชื่อนักเรียน!D20)</f>
        <v/>
      </c>
      <c r="E25" s="38" t="str">
        <f>IF(ชื่อนักเรียน!R20="","",ชื่อนักเรียน!R20)</f>
        <v/>
      </c>
      <c r="F25" s="38" t="str">
        <f>IF(ชื่อนักเรียน!S20="","",ชื่อนักเรียน!S20)</f>
        <v/>
      </c>
      <c r="H25" s="40" t="str">
        <f t="shared" si="0"/>
        <v/>
      </c>
      <c r="I25" s="30" t="str">
        <f t="shared" si="1"/>
        <v/>
      </c>
      <c r="J25" s="30" t="str">
        <f>IF(MID(C26,1,7)="เด็กชาย",#REF!,IF(MID(C26,1,3)="นาย",#REF!,""))</f>
        <v/>
      </c>
      <c r="K25" s="30" t="str">
        <f t="shared" si="2"/>
        <v/>
      </c>
      <c r="L25" s="30" t="str">
        <f>IF(MID(C26,1,8)="เด็กหญิง",#REF!,IF(MID(C26,1,6)="นางสาว",#REF!,""))</f>
        <v/>
      </c>
      <c r="M25" s="33" t="str">
        <f t="shared" si="3"/>
        <v/>
      </c>
    </row>
    <row r="26" spans="1:13" ht="17.25" customHeight="1" x14ac:dyDescent="0.25">
      <c r="A26" s="34">
        <v>17</v>
      </c>
      <c r="B26" s="35" t="str">
        <f>IF(ชื่อนักเรียน!B21="","",ชื่อนักเรียน!B21)</f>
        <v/>
      </c>
      <c r="C26" s="119" t="str">
        <f>IF(ชื่อนักเรียน!C21="","",ชื่อนักเรียน!C21)</f>
        <v/>
      </c>
      <c r="D26" s="120" t="str">
        <f>IF(ชื่อนักเรียน!D21="","",ชื่อนักเรียน!D21)</f>
        <v/>
      </c>
      <c r="E26" s="38" t="str">
        <f>IF(ชื่อนักเรียน!R21="","",ชื่อนักเรียน!R21)</f>
        <v/>
      </c>
      <c r="F26" s="38" t="str">
        <f>IF(ชื่อนักเรียน!S21="","",ชื่อนักเรียน!S21)</f>
        <v/>
      </c>
      <c r="H26" s="40" t="str">
        <f t="shared" si="0"/>
        <v/>
      </c>
      <c r="I26" s="30" t="str">
        <f t="shared" si="1"/>
        <v/>
      </c>
      <c r="J26" s="30" t="str">
        <f>IF(MID(C27,1,7)="เด็กชาย",#REF!,IF(MID(C27,1,3)="นาย",#REF!,""))</f>
        <v/>
      </c>
      <c r="K26" s="30" t="str">
        <f t="shared" si="2"/>
        <v/>
      </c>
      <c r="L26" s="30" t="str">
        <f>IF(MID(C27,1,8)="เด็กหญิง",#REF!,IF(MID(C27,1,6)="นางสาว",#REF!,""))</f>
        <v/>
      </c>
      <c r="M26" s="33" t="str">
        <f t="shared" si="3"/>
        <v/>
      </c>
    </row>
    <row r="27" spans="1:13" ht="17.25" customHeight="1" x14ac:dyDescent="0.25">
      <c r="A27" s="34">
        <v>18</v>
      </c>
      <c r="B27" s="35" t="str">
        <f>IF(ชื่อนักเรียน!B22="","",ชื่อนักเรียน!B22)</f>
        <v/>
      </c>
      <c r="C27" s="119" t="str">
        <f>IF(ชื่อนักเรียน!C22="","",ชื่อนักเรียน!C22)</f>
        <v/>
      </c>
      <c r="D27" s="120" t="str">
        <f>IF(ชื่อนักเรียน!D22="","",ชื่อนักเรียน!D22)</f>
        <v/>
      </c>
      <c r="E27" s="38" t="str">
        <f>IF(ชื่อนักเรียน!R22="","",ชื่อนักเรียน!R22)</f>
        <v/>
      </c>
      <c r="F27" s="38" t="str">
        <f>IF(ชื่อนักเรียน!S22="","",ชื่อนักเรียน!S22)</f>
        <v/>
      </c>
      <c r="H27" s="40" t="str">
        <f t="shared" si="0"/>
        <v/>
      </c>
      <c r="I27" s="30" t="str">
        <f t="shared" si="1"/>
        <v/>
      </c>
      <c r="J27" s="30" t="str">
        <f>IF(MID(C28,1,7)="เด็กชาย",#REF!,IF(MID(C28,1,3)="นาย",#REF!,""))</f>
        <v/>
      </c>
      <c r="K27" s="30" t="str">
        <f t="shared" si="2"/>
        <v/>
      </c>
      <c r="L27" s="30" t="str">
        <f>IF(MID(C28,1,8)="เด็กหญิง",#REF!,IF(MID(C28,1,6)="นางสาว",#REF!,""))</f>
        <v/>
      </c>
      <c r="M27" s="33" t="str">
        <f t="shared" si="3"/>
        <v/>
      </c>
    </row>
    <row r="28" spans="1:13" ht="18" customHeight="1" x14ac:dyDescent="0.25">
      <c r="A28" s="34">
        <v>19</v>
      </c>
      <c r="B28" s="35" t="str">
        <f>IF(ชื่อนักเรียน!B23="","",ชื่อนักเรียน!B23)</f>
        <v/>
      </c>
      <c r="C28" s="119" t="str">
        <f>IF(ชื่อนักเรียน!C23="","",ชื่อนักเรียน!C23)</f>
        <v/>
      </c>
      <c r="D28" s="120" t="str">
        <f>IF(ชื่อนักเรียน!D23="","",ชื่อนักเรียน!D23)</f>
        <v/>
      </c>
      <c r="E28" s="38" t="str">
        <f>IF(ชื่อนักเรียน!R23="","",ชื่อนักเรียน!R23)</f>
        <v/>
      </c>
      <c r="F28" s="38" t="str">
        <f>IF(ชื่อนักเรียน!S23="","",ชื่อนักเรียน!S23)</f>
        <v/>
      </c>
      <c r="H28" s="40" t="str">
        <f t="shared" si="0"/>
        <v/>
      </c>
      <c r="I28" s="30" t="str">
        <f t="shared" si="1"/>
        <v/>
      </c>
      <c r="J28" s="30" t="str">
        <f>IF(MID(C29,1,7)="เด็กชาย",#REF!,IF(MID(C29,1,3)="นาย",#REF!,""))</f>
        <v/>
      </c>
      <c r="K28" s="30" t="str">
        <f t="shared" si="2"/>
        <v/>
      </c>
      <c r="L28" s="30" t="str">
        <f>IF(MID(C29,1,8)="เด็กหญิง",#REF!,IF(MID(C29,1,6)="นางสาว",#REF!,""))</f>
        <v/>
      </c>
      <c r="M28" s="33" t="str">
        <f t="shared" si="3"/>
        <v/>
      </c>
    </row>
    <row r="29" spans="1:13" ht="17.25" customHeight="1" x14ac:dyDescent="0.25">
      <c r="A29" s="34">
        <v>20</v>
      </c>
      <c r="B29" s="35" t="str">
        <f>IF(ชื่อนักเรียน!B24="","",ชื่อนักเรียน!B24)</f>
        <v/>
      </c>
      <c r="C29" s="119" t="str">
        <f>IF(ชื่อนักเรียน!C24="","",ชื่อนักเรียน!C24)</f>
        <v/>
      </c>
      <c r="D29" s="120" t="str">
        <f>IF(ชื่อนักเรียน!D24="","",ชื่อนักเรียน!D24)</f>
        <v/>
      </c>
      <c r="E29" s="38" t="str">
        <f>IF(ชื่อนักเรียน!R24="","",ชื่อนักเรียน!R24)</f>
        <v/>
      </c>
      <c r="F29" s="38" t="str">
        <f>IF(ชื่อนักเรียน!S24="","",ชื่อนักเรียน!S24)</f>
        <v/>
      </c>
      <c r="H29" s="40" t="str">
        <f t="shared" si="0"/>
        <v/>
      </c>
      <c r="I29" s="30" t="str">
        <f t="shared" si="1"/>
        <v/>
      </c>
      <c r="J29" s="30" t="str">
        <f>IF(MID(C30,1,7)="เด็กชาย",#REF!,IF(MID(C30,1,3)="นาย",#REF!,""))</f>
        <v/>
      </c>
      <c r="K29" s="30" t="str">
        <f t="shared" si="2"/>
        <v/>
      </c>
      <c r="L29" s="30" t="str">
        <f>IF(MID(C30,1,8)="เด็กหญิง",#REF!,IF(MID(C30,1,6)="นางสาว",#REF!,""))</f>
        <v/>
      </c>
      <c r="M29" s="33" t="str">
        <f t="shared" si="3"/>
        <v/>
      </c>
    </row>
    <row r="30" spans="1:13" ht="17.25" customHeight="1" x14ac:dyDescent="0.25">
      <c r="A30" s="34">
        <v>21</v>
      </c>
      <c r="B30" s="35" t="str">
        <f>IF(ชื่อนักเรียน!B25="","",ชื่อนักเรียน!B25)</f>
        <v/>
      </c>
      <c r="C30" s="119" t="str">
        <f>IF(ชื่อนักเรียน!C25="","",ชื่อนักเรียน!C25)</f>
        <v/>
      </c>
      <c r="D30" s="120" t="str">
        <f>IF(ชื่อนักเรียน!D25="","",ชื่อนักเรียน!D25)</f>
        <v/>
      </c>
      <c r="E30" s="38" t="str">
        <f>IF(ชื่อนักเรียน!R25="","",ชื่อนักเรียน!R25)</f>
        <v/>
      </c>
      <c r="F30" s="38" t="str">
        <f>IF(ชื่อนักเรียน!S25="","",ชื่อนักเรียน!S25)</f>
        <v/>
      </c>
      <c r="H30" s="40" t="str">
        <f t="shared" si="0"/>
        <v/>
      </c>
      <c r="I30" s="30" t="str">
        <f t="shared" si="1"/>
        <v/>
      </c>
      <c r="J30" s="30" t="str">
        <f>IF(MID(C31,1,7)="เด็กชาย",#REF!,IF(MID(C31,1,3)="นาย",#REF!,""))</f>
        <v/>
      </c>
      <c r="K30" s="30" t="str">
        <f t="shared" si="2"/>
        <v/>
      </c>
      <c r="L30" s="30" t="str">
        <f>IF(MID(C31,1,8)="เด็กหญิง",#REF!,IF(MID(C31,1,6)="นางสาว",#REF!,""))</f>
        <v/>
      </c>
      <c r="M30" s="33" t="str">
        <f t="shared" si="3"/>
        <v/>
      </c>
    </row>
    <row r="31" spans="1:13" ht="17.25" customHeight="1" x14ac:dyDescent="0.25">
      <c r="A31" s="34">
        <v>22</v>
      </c>
      <c r="B31" s="35" t="str">
        <f>IF(ชื่อนักเรียน!B26="","",ชื่อนักเรียน!B26)</f>
        <v/>
      </c>
      <c r="C31" s="119" t="str">
        <f>IF(ชื่อนักเรียน!C26="","",ชื่อนักเรียน!C26)</f>
        <v/>
      </c>
      <c r="D31" s="120" t="str">
        <f>IF(ชื่อนักเรียน!D26="","",ชื่อนักเรียน!D26)</f>
        <v/>
      </c>
      <c r="E31" s="38" t="str">
        <f>IF(ชื่อนักเรียน!R26="","",ชื่อนักเรียน!R26)</f>
        <v/>
      </c>
      <c r="F31" s="38" t="str">
        <f>IF(ชื่อนักเรียน!S26="","",ชื่อนักเรียน!S26)</f>
        <v/>
      </c>
      <c r="H31" s="40" t="str">
        <f t="shared" si="0"/>
        <v/>
      </c>
      <c r="I31" s="30" t="str">
        <f t="shared" si="1"/>
        <v/>
      </c>
      <c r="J31" s="30" t="str">
        <f>IF(MID(C32,1,7)="เด็กชาย",#REF!,IF(MID(C32,1,3)="นาย",#REF!,""))</f>
        <v/>
      </c>
      <c r="K31" s="30" t="str">
        <f t="shared" si="2"/>
        <v/>
      </c>
      <c r="L31" s="30" t="str">
        <f>IF(MID(C32,1,8)="เด็กหญิง",#REF!,IF(MID(C32,1,6)="นางสาว",#REF!,""))</f>
        <v/>
      </c>
      <c r="M31" s="33" t="str">
        <f t="shared" si="3"/>
        <v/>
      </c>
    </row>
    <row r="32" spans="1:13" ht="17.25" customHeight="1" x14ac:dyDescent="0.25">
      <c r="A32" s="34">
        <v>23</v>
      </c>
      <c r="B32" s="35" t="str">
        <f>IF(ชื่อนักเรียน!B27="","",ชื่อนักเรียน!B27)</f>
        <v/>
      </c>
      <c r="C32" s="119" t="str">
        <f>IF(ชื่อนักเรียน!C27="","",ชื่อนักเรียน!C27)</f>
        <v/>
      </c>
      <c r="D32" s="120" t="str">
        <f>IF(ชื่อนักเรียน!D27="","",ชื่อนักเรียน!D27)</f>
        <v/>
      </c>
      <c r="E32" s="38" t="str">
        <f>IF(ชื่อนักเรียน!R27="","",ชื่อนักเรียน!R27)</f>
        <v/>
      </c>
      <c r="F32" s="38" t="str">
        <f>IF(ชื่อนักเรียน!S27="","",ชื่อนักเรียน!S27)</f>
        <v/>
      </c>
      <c r="H32" s="40" t="str">
        <f t="shared" si="0"/>
        <v/>
      </c>
      <c r="I32" s="30" t="str">
        <f t="shared" si="1"/>
        <v/>
      </c>
      <c r="J32" s="30" t="str">
        <f>IF(MID(C33,1,7)="เด็กชาย",#REF!,IF(MID(C33,1,3)="นาย",#REF!,""))</f>
        <v/>
      </c>
      <c r="K32" s="30" t="str">
        <f t="shared" si="2"/>
        <v/>
      </c>
      <c r="L32" s="30" t="str">
        <f>IF(MID(C33,1,8)="เด็กหญิง",#REF!,IF(MID(C33,1,6)="นางสาว",#REF!,""))</f>
        <v/>
      </c>
      <c r="M32" s="33" t="str">
        <f t="shared" si="3"/>
        <v/>
      </c>
    </row>
    <row r="33" spans="1:13" ht="18" customHeight="1" x14ac:dyDescent="0.25">
      <c r="A33" s="34">
        <v>24</v>
      </c>
      <c r="B33" s="35" t="str">
        <f>IF(ชื่อนักเรียน!B28="","",ชื่อนักเรียน!B28)</f>
        <v/>
      </c>
      <c r="C33" s="119" t="str">
        <f>IF(ชื่อนักเรียน!C28="","",ชื่อนักเรียน!C28)</f>
        <v/>
      </c>
      <c r="D33" s="120" t="str">
        <f>IF(ชื่อนักเรียน!D28="","",ชื่อนักเรียน!D28)</f>
        <v/>
      </c>
      <c r="E33" s="38" t="str">
        <f>IF(ชื่อนักเรียน!R28="","",ชื่อนักเรียน!R28)</f>
        <v/>
      </c>
      <c r="F33" s="38" t="str">
        <f>IF(ชื่อนักเรียน!S28="","",ชื่อนักเรียน!S28)</f>
        <v/>
      </c>
      <c r="H33" s="40" t="str">
        <f t="shared" si="0"/>
        <v/>
      </c>
      <c r="I33" s="30" t="str">
        <f t="shared" si="1"/>
        <v/>
      </c>
      <c r="J33" s="30" t="str">
        <f>IF(MID(C34,1,7)="เด็กชาย",#REF!,IF(MID(C34,1,3)="นาย",#REF!,""))</f>
        <v/>
      </c>
      <c r="K33" s="30" t="str">
        <f t="shared" si="2"/>
        <v/>
      </c>
      <c r="L33" s="30" t="str">
        <f>IF(MID(C34,1,8)="เด็กหญิง",#REF!,IF(MID(C34,1,6)="นางสาว",#REF!,""))</f>
        <v/>
      </c>
      <c r="M33" s="33" t="str">
        <f t="shared" si="3"/>
        <v/>
      </c>
    </row>
    <row r="34" spans="1:13" ht="17.25" customHeight="1" x14ac:dyDescent="0.25">
      <c r="A34" s="34">
        <v>25</v>
      </c>
      <c r="B34" s="35" t="str">
        <f>IF(ชื่อนักเรียน!B29="","",ชื่อนักเรียน!B29)</f>
        <v/>
      </c>
      <c r="C34" s="119" t="str">
        <f>IF(ชื่อนักเรียน!C29="","",ชื่อนักเรียน!C29)</f>
        <v/>
      </c>
      <c r="D34" s="120" t="str">
        <f>IF(ชื่อนักเรียน!D29="","",ชื่อนักเรียน!D29)</f>
        <v/>
      </c>
      <c r="E34" s="38" t="str">
        <f>IF(ชื่อนักเรียน!R29="","",ชื่อนักเรียน!R29)</f>
        <v/>
      </c>
      <c r="F34" s="38" t="str">
        <f>IF(ชื่อนักเรียน!S29="","",ชื่อนักเรียน!S29)</f>
        <v/>
      </c>
      <c r="H34" s="40" t="str">
        <f t="shared" si="0"/>
        <v/>
      </c>
      <c r="I34" s="30" t="str">
        <f t="shared" si="1"/>
        <v/>
      </c>
      <c r="J34" s="30" t="str">
        <f>IF(MID(C35,1,7)="เด็กชาย",#REF!,IF(MID(C35,1,3)="นาย",#REF!,""))</f>
        <v/>
      </c>
      <c r="K34" s="30" t="str">
        <f t="shared" si="2"/>
        <v/>
      </c>
      <c r="L34" s="30" t="str">
        <f>IF(MID(C35,1,8)="เด็กหญิง",#REF!,IF(MID(C35,1,6)="นางสาว",#REF!,""))</f>
        <v/>
      </c>
      <c r="M34" s="33" t="str">
        <f t="shared" si="3"/>
        <v/>
      </c>
    </row>
    <row r="35" spans="1:13" ht="17.25" customHeight="1" x14ac:dyDescent="0.25">
      <c r="A35" s="34">
        <v>26</v>
      </c>
      <c r="B35" s="35" t="str">
        <f>IF(ชื่อนักเรียน!B30="","",ชื่อนักเรียน!B30)</f>
        <v/>
      </c>
      <c r="C35" s="119" t="str">
        <f>IF(ชื่อนักเรียน!C30="","",ชื่อนักเรียน!C30)</f>
        <v/>
      </c>
      <c r="D35" s="120" t="str">
        <f>IF(ชื่อนักเรียน!D30="","",ชื่อนักเรียน!D30)</f>
        <v/>
      </c>
      <c r="E35" s="38" t="str">
        <f>IF(ชื่อนักเรียน!R30="","",ชื่อนักเรียน!R30)</f>
        <v/>
      </c>
      <c r="F35" s="38" t="str">
        <f>IF(ชื่อนักเรียน!S30="","",ชื่อนักเรียน!S30)</f>
        <v/>
      </c>
      <c r="H35" s="40" t="str">
        <f t="shared" si="0"/>
        <v/>
      </c>
      <c r="I35" s="30" t="str">
        <f t="shared" si="1"/>
        <v/>
      </c>
      <c r="J35" s="30" t="str">
        <f>IF(MID(C36,1,7)="เด็กชาย",#REF!,IF(MID(C36,1,3)="นาย",#REF!,""))</f>
        <v/>
      </c>
      <c r="K35" s="30" t="str">
        <f t="shared" si="2"/>
        <v/>
      </c>
      <c r="L35" s="30" t="str">
        <f>IF(MID(C36,1,8)="เด็กหญิง",#REF!,IF(MID(C36,1,6)="นางสาว",#REF!,""))</f>
        <v/>
      </c>
      <c r="M35" s="33" t="str">
        <f t="shared" si="3"/>
        <v/>
      </c>
    </row>
    <row r="36" spans="1:13" ht="17.25" customHeight="1" x14ac:dyDescent="0.25">
      <c r="A36" s="34">
        <v>27</v>
      </c>
      <c r="B36" s="45" t="str">
        <f>IF(ชื่อนักเรียน!B31="","",ชื่อนักเรียน!B31)</f>
        <v/>
      </c>
      <c r="C36" s="119" t="str">
        <f>IF(ชื่อนักเรียน!C31="","",ชื่อนักเรียน!C31)</f>
        <v/>
      </c>
      <c r="D36" s="120" t="str">
        <f>IF(ชื่อนักเรียน!D31="","",ชื่อนักเรียน!D31)</f>
        <v/>
      </c>
      <c r="E36" s="38" t="str">
        <f>IF(ชื่อนักเรียน!R31="","",ชื่อนักเรียน!R31)</f>
        <v/>
      </c>
      <c r="F36" s="38" t="str">
        <f>IF(ชื่อนักเรียน!S31="","",ชื่อนักเรียน!S31)</f>
        <v/>
      </c>
      <c r="H36" s="40" t="str">
        <f t="shared" si="0"/>
        <v/>
      </c>
      <c r="I36" s="30" t="str">
        <f t="shared" si="1"/>
        <v/>
      </c>
      <c r="J36" s="30" t="str">
        <f>IF(MID(C37,1,7)="เด็กชาย",#REF!,IF(MID(C37,1,3)="นาย",#REF!,""))</f>
        <v/>
      </c>
      <c r="K36" s="30" t="str">
        <f t="shared" si="2"/>
        <v/>
      </c>
      <c r="L36" s="30" t="str">
        <f>IF(MID(C37,1,8)="เด็กหญิง",#REF!,IF(MID(C37,1,6)="นางสาว",#REF!,""))</f>
        <v/>
      </c>
      <c r="M36" s="33" t="str">
        <f t="shared" si="3"/>
        <v/>
      </c>
    </row>
    <row r="37" spans="1:13" ht="17.25" customHeight="1" x14ac:dyDescent="0.25">
      <c r="A37" s="34">
        <v>28</v>
      </c>
      <c r="B37" s="35" t="str">
        <f>IF(ชื่อนักเรียน!B32="","",ชื่อนักเรียน!B32)</f>
        <v/>
      </c>
      <c r="C37" s="119" t="str">
        <f>IF(ชื่อนักเรียน!C32="","",ชื่อนักเรียน!C32)</f>
        <v/>
      </c>
      <c r="D37" s="120" t="str">
        <f>IF(ชื่อนักเรียน!D32="","",ชื่อนักเรียน!D32)</f>
        <v/>
      </c>
      <c r="E37" s="38" t="str">
        <f>IF(ชื่อนักเรียน!R32="","",ชื่อนักเรียน!R32)</f>
        <v/>
      </c>
      <c r="F37" s="38" t="str">
        <f>IF(ชื่อนักเรียน!S32="","",ชื่อนักเรียน!S32)</f>
        <v/>
      </c>
      <c r="H37" s="40" t="str">
        <f t="shared" si="0"/>
        <v/>
      </c>
      <c r="I37" s="30" t="str">
        <f t="shared" si="1"/>
        <v/>
      </c>
      <c r="J37" s="30" t="str">
        <f>IF(MID(C38,1,7)="เด็กชาย",#REF!,IF(MID(C38,1,3)="นาย",#REF!,""))</f>
        <v/>
      </c>
      <c r="K37" s="30" t="str">
        <f t="shared" si="2"/>
        <v/>
      </c>
      <c r="L37" s="30" t="str">
        <f>IF(MID(C38,1,8)="เด็กหญิง",#REF!,IF(MID(C38,1,6)="นางสาว",#REF!,""))</f>
        <v/>
      </c>
      <c r="M37" s="33" t="str">
        <f t="shared" si="3"/>
        <v/>
      </c>
    </row>
    <row r="38" spans="1:13" ht="18" customHeight="1" x14ac:dyDescent="0.25">
      <c r="A38" s="34">
        <v>29</v>
      </c>
      <c r="B38" s="35" t="str">
        <f>IF(ชื่อนักเรียน!B33="","",ชื่อนักเรียน!B33)</f>
        <v/>
      </c>
      <c r="C38" s="119" t="str">
        <f>IF(ชื่อนักเรียน!C33="","",ชื่อนักเรียน!C33)</f>
        <v/>
      </c>
      <c r="D38" s="120" t="str">
        <f>IF(ชื่อนักเรียน!D33="","",ชื่อนักเรียน!D33)</f>
        <v/>
      </c>
      <c r="E38" s="38" t="str">
        <f>IF(ชื่อนักเรียน!R33="","",ชื่อนักเรียน!R33)</f>
        <v/>
      </c>
      <c r="F38" s="38" t="str">
        <f>IF(ชื่อนักเรียน!S33="","",ชื่อนักเรียน!S33)</f>
        <v/>
      </c>
      <c r="H38" s="40" t="str">
        <f t="shared" si="0"/>
        <v/>
      </c>
      <c r="I38" s="30" t="str">
        <f t="shared" si="1"/>
        <v/>
      </c>
      <c r="J38" s="30" t="str">
        <f>IF(MID(C39,1,7)="เด็กชาย",#REF!,IF(MID(C39,1,3)="นาย",#REF!,""))</f>
        <v/>
      </c>
      <c r="K38" s="30" t="str">
        <f t="shared" si="2"/>
        <v/>
      </c>
      <c r="L38" s="30" t="str">
        <f>IF(MID(C39,1,8)="เด็กหญิง",#REF!,IF(MID(C39,1,6)="นางสาว",#REF!,""))</f>
        <v/>
      </c>
      <c r="M38" s="33" t="str">
        <f t="shared" si="3"/>
        <v/>
      </c>
    </row>
    <row r="39" spans="1:13" ht="17.25" customHeight="1" x14ac:dyDescent="0.25">
      <c r="A39" s="34">
        <v>30</v>
      </c>
      <c r="B39" s="35" t="str">
        <f>IF(ชื่อนักเรียน!B34="","",ชื่อนักเรียน!B34)</f>
        <v/>
      </c>
      <c r="C39" s="119" t="str">
        <f>IF(ชื่อนักเรียน!C34="","",ชื่อนักเรียน!C34)</f>
        <v/>
      </c>
      <c r="D39" s="120" t="str">
        <f>IF(ชื่อนักเรียน!D34="","",ชื่อนักเรียน!D34)</f>
        <v/>
      </c>
      <c r="E39" s="38" t="str">
        <f>IF(ชื่อนักเรียน!R34="","",ชื่อนักเรียน!R34)</f>
        <v/>
      </c>
      <c r="F39" s="38" t="str">
        <f>IF(ชื่อนักเรียน!S34="","",ชื่อนักเรียน!S34)</f>
        <v/>
      </c>
      <c r="H39" s="40" t="str">
        <f t="shared" si="0"/>
        <v/>
      </c>
      <c r="I39" s="30" t="str">
        <f t="shared" si="1"/>
        <v/>
      </c>
      <c r="J39" s="30" t="str">
        <f>IF(MID(C40,1,7)="เด็กชาย",#REF!,IF(MID(C40,1,3)="นาย",#REF!,""))</f>
        <v/>
      </c>
      <c r="K39" s="30" t="str">
        <f t="shared" si="2"/>
        <v/>
      </c>
      <c r="L39" s="30" t="str">
        <f>IF(MID(C40,1,8)="เด็กหญิง",#REF!,IF(MID(C40,1,6)="นางสาว",#REF!,""))</f>
        <v/>
      </c>
      <c r="M39" s="33" t="str">
        <f t="shared" si="3"/>
        <v/>
      </c>
    </row>
    <row r="40" spans="1:13" ht="17.25" customHeight="1" x14ac:dyDescent="0.25">
      <c r="A40" s="34">
        <v>31</v>
      </c>
      <c r="B40" s="35" t="str">
        <f>IF(ชื่อนักเรียน!B35="","",ชื่อนักเรียน!B35)</f>
        <v/>
      </c>
      <c r="C40" s="119" t="str">
        <f>IF(ชื่อนักเรียน!C35="","",ชื่อนักเรียน!C35)</f>
        <v/>
      </c>
      <c r="D40" s="120" t="str">
        <f>IF(ชื่อนักเรียน!D35="","",ชื่อนักเรียน!D35)</f>
        <v/>
      </c>
      <c r="E40" s="38" t="str">
        <f>IF(ชื่อนักเรียน!R35="","",ชื่อนักเรียน!R35)</f>
        <v/>
      </c>
      <c r="F40" s="38" t="str">
        <f>IF(ชื่อนักเรียน!S35="","",ชื่อนักเรียน!S35)</f>
        <v/>
      </c>
      <c r="H40" s="40" t="str">
        <f t="shared" si="0"/>
        <v/>
      </c>
      <c r="I40" s="30" t="str">
        <f t="shared" si="1"/>
        <v/>
      </c>
      <c r="J40" s="30" t="str">
        <f>IF(MID(C41,1,7)="เด็กชาย",#REF!,IF(MID(C41,1,3)="นาย",#REF!,""))</f>
        <v/>
      </c>
      <c r="K40" s="30" t="str">
        <f t="shared" si="2"/>
        <v/>
      </c>
      <c r="L40" s="30" t="str">
        <f>IF(MID(C41,1,8)="เด็กหญิง",#REF!,IF(MID(C41,1,6)="นางสาว",#REF!,""))</f>
        <v/>
      </c>
      <c r="M40" s="33" t="str">
        <f t="shared" si="3"/>
        <v/>
      </c>
    </row>
    <row r="41" spans="1:13" ht="17.25" customHeight="1" x14ac:dyDescent="0.25">
      <c r="A41" s="34">
        <v>32</v>
      </c>
      <c r="B41" s="35" t="str">
        <f>IF(ชื่อนักเรียน!B36="","",ชื่อนักเรียน!B36)</f>
        <v/>
      </c>
      <c r="C41" s="119" t="str">
        <f>IF(ชื่อนักเรียน!C36="","",ชื่อนักเรียน!C36)</f>
        <v/>
      </c>
      <c r="D41" s="120" t="str">
        <f>IF(ชื่อนักเรียน!D36="","",ชื่อนักเรียน!D36)</f>
        <v/>
      </c>
      <c r="E41" s="38" t="str">
        <f>IF(ชื่อนักเรียน!R36="","",ชื่อนักเรียน!R36)</f>
        <v/>
      </c>
      <c r="F41" s="38" t="str">
        <f>IF(ชื่อนักเรียน!S36="","",ชื่อนักเรียน!S36)</f>
        <v/>
      </c>
      <c r="H41" s="40" t="str">
        <f t="shared" si="0"/>
        <v/>
      </c>
      <c r="I41" s="30" t="str">
        <f t="shared" si="1"/>
        <v/>
      </c>
      <c r="J41" s="30" t="str">
        <f>IF(MID(C42,1,7)="เด็กชาย",#REF!,IF(MID(C42,1,3)="นาย",#REF!,""))</f>
        <v/>
      </c>
      <c r="K41" s="30" t="str">
        <f t="shared" si="2"/>
        <v/>
      </c>
      <c r="L41" s="30" t="str">
        <f>IF(MID(C42,1,8)="เด็กหญิง",#REF!,IF(MID(C42,1,6)="นางสาว",#REF!,""))</f>
        <v/>
      </c>
      <c r="M41" s="33" t="str">
        <f t="shared" si="3"/>
        <v/>
      </c>
    </row>
    <row r="42" spans="1:13" ht="17.25" customHeight="1" x14ac:dyDescent="0.25">
      <c r="A42" s="34">
        <v>33</v>
      </c>
      <c r="B42" s="35" t="str">
        <f>IF(ชื่อนักเรียน!B37="","",ชื่อนักเรียน!B37)</f>
        <v/>
      </c>
      <c r="C42" s="119" t="str">
        <f>IF(ชื่อนักเรียน!C37="","",ชื่อนักเรียน!C37)</f>
        <v/>
      </c>
      <c r="D42" s="120" t="str">
        <f>IF(ชื่อนักเรียน!D37="","",ชื่อนักเรียน!D37)</f>
        <v/>
      </c>
      <c r="E42" s="38" t="str">
        <f>IF(ชื่อนักเรียน!R37="","",ชื่อนักเรียน!R37)</f>
        <v/>
      </c>
      <c r="F42" s="38" t="str">
        <f>IF(ชื่อนักเรียน!S37="","",ชื่อนักเรียน!S37)</f>
        <v/>
      </c>
      <c r="H42" s="40" t="str">
        <f t="shared" si="0"/>
        <v/>
      </c>
      <c r="I42" s="30" t="str">
        <f t="shared" si="1"/>
        <v/>
      </c>
      <c r="J42" s="30" t="str">
        <f>IF(MID(C43,1,7)="เด็กชาย",#REF!,IF(MID(C43,1,3)="นาย",#REF!,""))</f>
        <v/>
      </c>
      <c r="K42" s="30" t="str">
        <f t="shared" si="2"/>
        <v/>
      </c>
      <c r="L42" s="30" t="str">
        <f>IF(MID(C43,1,8)="เด็กหญิง",#REF!,IF(MID(C43,1,6)="นางสาว",#REF!,""))</f>
        <v/>
      </c>
      <c r="M42" s="33" t="str">
        <f t="shared" si="3"/>
        <v/>
      </c>
    </row>
    <row r="43" spans="1:13" ht="17.25" customHeight="1" x14ac:dyDescent="0.25">
      <c r="A43" s="34">
        <v>34</v>
      </c>
      <c r="B43" s="35" t="str">
        <f>IF(ชื่อนักเรียน!B38="","",ชื่อนักเรียน!B38)</f>
        <v/>
      </c>
      <c r="C43" s="119" t="str">
        <f>IF(ชื่อนักเรียน!C38="","",ชื่อนักเรียน!C38)</f>
        <v/>
      </c>
      <c r="D43" s="120" t="str">
        <f>IF(ชื่อนักเรียน!D38="","",ชื่อนักเรียน!D38)</f>
        <v/>
      </c>
      <c r="E43" s="38" t="str">
        <f>IF(ชื่อนักเรียน!R38="","",ชื่อนักเรียน!R38)</f>
        <v/>
      </c>
      <c r="F43" s="38" t="str">
        <f>IF(ชื่อนักเรียน!S38="","",ชื่อนักเรียน!S38)</f>
        <v/>
      </c>
      <c r="H43" s="40" t="str">
        <f t="shared" si="0"/>
        <v/>
      </c>
      <c r="I43" s="30" t="str">
        <f t="shared" si="1"/>
        <v/>
      </c>
      <c r="J43" s="30" t="str">
        <f>IF(MID(C44,1,7)="เด็กชาย",#REF!,IF(MID(C44,1,3)="นาย",#REF!,""))</f>
        <v/>
      </c>
      <c r="K43" s="30" t="str">
        <f t="shared" si="2"/>
        <v/>
      </c>
      <c r="L43" s="30" t="str">
        <f>IF(MID(C44,1,8)="เด็กหญิง",#REF!,IF(MID(C44,1,6)="นางสาว",#REF!,""))</f>
        <v/>
      </c>
      <c r="M43" s="33" t="str">
        <f t="shared" si="3"/>
        <v/>
      </c>
    </row>
    <row r="44" spans="1:13" ht="17.25" customHeight="1" x14ac:dyDescent="0.25">
      <c r="A44" s="34">
        <v>35</v>
      </c>
      <c r="B44" s="35" t="str">
        <f>IF(ชื่อนักเรียน!B39="","",ชื่อนักเรียน!B39)</f>
        <v/>
      </c>
      <c r="C44" s="119" t="str">
        <f>IF(ชื่อนักเรียน!C39="","",ชื่อนักเรียน!C39)</f>
        <v/>
      </c>
      <c r="D44" s="120" t="str">
        <f>IF(ชื่อนักเรียน!D39="","",ชื่อนักเรียน!D39)</f>
        <v/>
      </c>
      <c r="E44" s="38" t="str">
        <f>IF(ชื่อนักเรียน!R39="","",ชื่อนักเรียน!R39)</f>
        <v/>
      </c>
      <c r="F44" s="38" t="str">
        <f>IF(ชื่อนักเรียน!S39="","",ชื่อนักเรียน!S39)</f>
        <v/>
      </c>
      <c r="H44" s="40" t="str">
        <f t="shared" si="0"/>
        <v/>
      </c>
      <c r="I44" s="30" t="str">
        <f t="shared" si="1"/>
        <v/>
      </c>
      <c r="J44" s="30" t="str">
        <f>IF(MID(C45,1,7)="เด็กชาย",#REF!,IF(MID(C45,1,3)="นาย",#REF!,""))</f>
        <v/>
      </c>
      <c r="K44" s="30" t="str">
        <f t="shared" si="2"/>
        <v/>
      </c>
      <c r="L44" s="30" t="str">
        <f>IF(MID(C45,1,8)="เด็กหญิง",#REF!,IF(MID(C45,1,6)="นางสาว",#REF!,""))</f>
        <v/>
      </c>
      <c r="M44" s="33" t="str">
        <f t="shared" si="3"/>
        <v/>
      </c>
    </row>
    <row r="45" spans="1:13" ht="17.25" customHeight="1" x14ac:dyDescent="0.25">
      <c r="A45" s="34">
        <v>36</v>
      </c>
      <c r="B45" s="45" t="str">
        <f>IF(ชื่อนักเรียน!B40="","",ชื่อนักเรียน!B40)</f>
        <v/>
      </c>
      <c r="C45" s="119" t="str">
        <f>IF(ชื่อนักเรียน!C40="","",ชื่อนักเรียน!C40)</f>
        <v/>
      </c>
      <c r="D45" s="120" t="str">
        <f>IF(ชื่อนักเรียน!D40="","",ชื่อนักเรียน!D40)</f>
        <v/>
      </c>
      <c r="E45" s="38" t="str">
        <f>IF(ชื่อนักเรียน!R40="","",ชื่อนักเรียน!R40)</f>
        <v/>
      </c>
      <c r="F45" s="38" t="str">
        <f>IF(ชื่อนักเรียน!S40="","",ชื่อนักเรียน!S40)</f>
        <v/>
      </c>
      <c r="H45" s="40" t="str">
        <f t="shared" si="0"/>
        <v/>
      </c>
      <c r="I45" s="30" t="str">
        <f t="shared" si="1"/>
        <v/>
      </c>
      <c r="J45" s="30" t="str">
        <f>IF(MID(C46,1,7)="เด็กชาย",#REF!,IF(MID(C46,1,3)="นาย",#REF!,""))</f>
        <v/>
      </c>
      <c r="K45" s="30" t="str">
        <f t="shared" si="2"/>
        <v/>
      </c>
      <c r="L45" s="30" t="str">
        <f>IF(MID(C46,1,8)="เด็กหญิง",#REF!,IF(MID(C46,1,6)="นางสาว",#REF!,""))</f>
        <v/>
      </c>
      <c r="M45" s="33" t="str">
        <f t="shared" si="3"/>
        <v/>
      </c>
    </row>
    <row r="46" spans="1:13" ht="17.25" customHeight="1" x14ac:dyDescent="0.25">
      <c r="A46" s="34">
        <v>37</v>
      </c>
      <c r="B46" s="45" t="str">
        <f>IF(ชื่อนักเรียน!B41="","",ชื่อนักเรียน!B41)</f>
        <v/>
      </c>
      <c r="C46" s="119" t="str">
        <f>IF(ชื่อนักเรียน!C41="","",ชื่อนักเรียน!C41)</f>
        <v/>
      </c>
      <c r="D46" s="120" t="str">
        <f>IF(ชื่อนักเรียน!D41="","",ชื่อนักเรียน!D41)</f>
        <v/>
      </c>
      <c r="E46" s="38" t="str">
        <f>IF(ชื่อนักเรียน!R41="","",ชื่อนักเรียน!R41)</f>
        <v/>
      </c>
      <c r="F46" s="38" t="str">
        <f>IF(ชื่อนักเรียน!S41="","",ชื่อนักเรียน!S41)</f>
        <v/>
      </c>
      <c r="H46" s="40" t="str">
        <f t="shared" si="0"/>
        <v/>
      </c>
      <c r="I46" s="30" t="str">
        <f t="shared" si="1"/>
        <v/>
      </c>
      <c r="J46" s="30" t="str">
        <f>IF(MID(C47,1,7)="เด็กชาย",#REF!,IF(MID(C47,1,3)="นาย",#REF!,""))</f>
        <v/>
      </c>
      <c r="K46" s="30" t="str">
        <f t="shared" si="2"/>
        <v/>
      </c>
      <c r="L46" s="30" t="str">
        <f>IF(MID(C47,1,8)="เด็กหญิง",#REF!,IF(MID(C47,1,6)="นางสาว",#REF!,""))</f>
        <v/>
      </c>
      <c r="M46" s="33" t="str">
        <f t="shared" si="3"/>
        <v/>
      </c>
    </row>
    <row r="47" spans="1:13" ht="18" customHeight="1" x14ac:dyDescent="0.25">
      <c r="A47" s="34">
        <v>38</v>
      </c>
      <c r="B47" s="45" t="str">
        <f>IF(ชื่อนักเรียน!B42="","",ชื่อนักเรียน!B42)</f>
        <v/>
      </c>
      <c r="C47" s="119" t="str">
        <f>IF(ชื่อนักเรียน!C42="","",ชื่อนักเรียน!C42)</f>
        <v/>
      </c>
      <c r="D47" s="120" t="str">
        <f>IF(ชื่อนักเรียน!D42="","",ชื่อนักเรียน!D42)</f>
        <v/>
      </c>
      <c r="E47" s="38" t="str">
        <f>IF(ชื่อนักเรียน!R42="","",ชื่อนักเรียน!R42)</f>
        <v/>
      </c>
      <c r="F47" s="38" t="str">
        <f>IF(ชื่อนักเรียน!S42="","",ชื่อนักเรียน!S42)</f>
        <v/>
      </c>
      <c r="H47" s="40" t="str">
        <f t="shared" si="0"/>
        <v/>
      </c>
      <c r="I47" s="30" t="str">
        <f t="shared" si="1"/>
        <v/>
      </c>
      <c r="J47" s="30" t="str">
        <f>IF(MID(C48,1,7)="เด็กชาย",#REF!,IF(MID(C48,1,3)="นาย",#REF!,""))</f>
        <v/>
      </c>
      <c r="K47" s="30" t="str">
        <f t="shared" si="2"/>
        <v/>
      </c>
      <c r="L47" s="30" t="str">
        <f>IF(MID(C48,1,8)="เด็กหญิง",#REF!,IF(MID(C48,1,6)="นางสาว",#REF!,""))</f>
        <v/>
      </c>
      <c r="M47" s="33" t="str">
        <f t="shared" si="3"/>
        <v/>
      </c>
    </row>
    <row r="48" spans="1:13" ht="17.25" customHeight="1" x14ac:dyDescent="0.25">
      <c r="A48" s="34">
        <v>39</v>
      </c>
      <c r="B48" s="45" t="str">
        <f>IF(ชื่อนักเรียน!B43="","",ชื่อนักเรียน!B43)</f>
        <v/>
      </c>
      <c r="C48" s="119" t="str">
        <f>IF(ชื่อนักเรียน!C43="","",ชื่อนักเรียน!C43)</f>
        <v/>
      </c>
      <c r="D48" s="120" t="str">
        <f>IF(ชื่อนักเรียน!D43="","",ชื่อนักเรียน!D43)</f>
        <v/>
      </c>
      <c r="E48" s="38" t="str">
        <f>IF(ชื่อนักเรียน!R43="","",ชื่อนักเรียน!R43)</f>
        <v/>
      </c>
      <c r="F48" s="38" t="str">
        <f>IF(ชื่อนักเรียน!S43="","",ชื่อนักเรียน!S43)</f>
        <v/>
      </c>
      <c r="H48" s="40" t="str">
        <f t="shared" si="0"/>
        <v/>
      </c>
      <c r="I48" s="30" t="str">
        <f t="shared" si="1"/>
        <v/>
      </c>
      <c r="J48" s="30" t="str">
        <f>IF(MID(C49,1,7)="เด็กชาย",#REF!,IF(MID(C49,1,3)="นาย",#REF!,""))</f>
        <v/>
      </c>
      <c r="K48" s="30" t="str">
        <f t="shared" si="2"/>
        <v/>
      </c>
      <c r="L48" s="30" t="str">
        <f>IF(MID(C49,1,8)="เด็กหญิง",#REF!,IF(MID(C49,1,6)="นางสาว",#REF!,""))</f>
        <v/>
      </c>
      <c r="M48" s="33" t="str">
        <f t="shared" si="3"/>
        <v/>
      </c>
    </row>
    <row r="49" spans="1:13" ht="17.25" customHeight="1" x14ac:dyDescent="0.25">
      <c r="A49" s="34">
        <v>40</v>
      </c>
      <c r="B49" s="45" t="str">
        <f>IF(ชื่อนักเรียน!B44="","",ชื่อนักเรียน!B44)</f>
        <v/>
      </c>
      <c r="C49" s="119" t="str">
        <f>IF(ชื่อนักเรียน!C44="","",ชื่อนักเรียน!C44)</f>
        <v/>
      </c>
      <c r="D49" s="120" t="str">
        <f>IF(ชื่อนักเรียน!D44="","",ชื่อนักเรียน!D44)</f>
        <v/>
      </c>
      <c r="E49" s="38" t="str">
        <f>IF(ชื่อนักเรียน!R44="","",ชื่อนักเรียน!R44)</f>
        <v/>
      </c>
      <c r="F49" s="38" t="str">
        <f>IF(ชื่อนักเรียน!S44="","",ชื่อนักเรียน!S44)</f>
        <v/>
      </c>
      <c r="H49" s="40" t="str">
        <f t="shared" si="0"/>
        <v/>
      </c>
      <c r="I49" s="30" t="str">
        <f t="shared" si="1"/>
        <v/>
      </c>
      <c r="J49" s="30" t="str">
        <f>IF(MID(C50,1,7)="เด็กชาย",#REF!,IF(MID(C50,1,3)="นาย",#REF!,""))</f>
        <v/>
      </c>
      <c r="K49" s="30" t="str">
        <f t="shared" si="2"/>
        <v/>
      </c>
      <c r="L49" s="30" t="str">
        <f>IF(MID(C50,1,8)="เด็กหญิง",#REF!,IF(MID(C50,1,6)="นางสาว",#REF!,""))</f>
        <v/>
      </c>
      <c r="M49" s="33" t="str">
        <f t="shared" si="3"/>
        <v/>
      </c>
    </row>
    <row r="50" spans="1:13" ht="17.25" customHeight="1" x14ac:dyDescent="0.25">
      <c r="A50" s="34">
        <v>41</v>
      </c>
      <c r="B50" s="45" t="str">
        <f>IF(ชื่อนักเรียน!B45="","",ชื่อนักเรียน!B45)</f>
        <v/>
      </c>
      <c r="C50" s="119" t="str">
        <f>IF(ชื่อนักเรียน!C45="","",ชื่อนักเรียน!C45)</f>
        <v/>
      </c>
      <c r="D50" s="120" t="str">
        <f>IF(ชื่อนักเรียน!D45="","",ชื่อนักเรียน!D45)</f>
        <v/>
      </c>
      <c r="E50" s="38" t="str">
        <f>IF(ชื่อนักเรียน!R45="","",ชื่อนักเรียน!R45)</f>
        <v/>
      </c>
      <c r="F50" s="38" t="str">
        <f>IF(ชื่อนักเรียน!S45="","",ชื่อนักเรียน!S45)</f>
        <v/>
      </c>
      <c r="H50" s="40" t="str">
        <f t="shared" si="0"/>
        <v/>
      </c>
      <c r="I50" s="30" t="str">
        <f t="shared" si="1"/>
        <v/>
      </c>
      <c r="J50" s="30" t="str">
        <f>IF(MID(C51,1,7)="เด็กชาย",#REF!,IF(MID(C51,1,3)="นาย",#REF!,""))</f>
        <v/>
      </c>
      <c r="K50" s="30" t="str">
        <f t="shared" si="2"/>
        <v/>
      </c>
      <c r="L50" s="30" t="str">
        <f>IF(MID(C51,1,8)="เด็กหญิง",#REF!,IF(MID(C51,1,6)="นางสาว",#REF!,""))</f>
        <v/>
      </c>
      <c r="M50" s="33" t="str">
        <f t="shared" si="3"/>
        <v/>
      </c>
    </row>
    <row r="51" spans="1:13" ht="17.25" customHeight="1" x14ac:dyDescent="0.25">
      <c r="A51" s="34">
        <v>42</v>
      </c>
      <c r="B51" s="45" t="str">
        <f>IF(ชื่อนักเรียน!B46="","",ชื่อนักเรียน!B46)</f>
        <v/>
      </c>
      <c r="C51" s="119" t="str">
        <f>IF(ชื่อนักเรียน!C46="","",ชื่อนักเรียน!C46)</f>
        <v/>
      </c>
      <c r="D51" s="120" t="str">
        <f>IF(ชื่อนักเรียน!D46="","",ชื่อนักเรียน!D46)</f>
        <v/>
      </c>
      <c r="E51" s="38" t="str">
        <f>IF(ชื่อนักเรียน!R46="","",ชื่อนักเรียน!R46)</f>
        <v/>
      </c>
      <c r="F51" s="38" t="str">
        <f>IF(ชื่อนักเรียน!S46="","",ชื่อนักเรียน!S46)</f>
        <v/>
      </c>
      <c r="H51" s="40" t="str">
        <f t="shared" si="0"/>
        <v/>
      </c>
      <c r="I51" s="30" t="str">
        <f t="shared" si="1"/>
        <v/>
      </c>
      <c r="J51" s="30" t="str">
        <f>IF(MID(C52,1,7)="เด็กชาย",#REF!,IF(MID(C52,1,3)="นาย",#REF!,""))</f>
        <v/>
      </c>
      <c r="K51" s="30" t="str">
        <f t="shared" si="2"/>
        <v/>
      </c>
      <c r="L51" s="30" t="str">
        <f>IF(MID(C52,1,8)="เด็กหญิง",#REF!,IF(MID(C52,1,6)="นางสาว",#REF!,""))</f>
        <v/>
      </c>
      <c r="M51" s="33" t="str">
        <f t="shared" si="3"/>
        <v/>
      </c>
    </row>
    <row r="52" spans="1:13" ht="17.25" customHeight="1" x14ac:dyDescent="0.25">
      <c r="A52" s="34">
        <v>43</v>
      </c>
      <c r="B52" s="35" t="str">
        <f>IF(ชื่อนักเรียน!B47="","",ชื่อนักเรียน!B47)</f>
        <v/>
      </c>
      <c r="C52" s="119" t="str">
        <f>IF(ชื่อนักเรียน!C47="","",ชื่อนักเรียน!C47)</f>
        <v/>
      </c>
      <c r="D52" s="120" t="str">
        <f>IF(ชื่อนักเรียน!D47="","",ชื่อนักเรียน!D47)</f>
        <v/>
      </c>
      <c r="E52" s="38" t="str">
        <f>IF(ชื่อนักเรียน!R47="","",ชื่อนักเรียน!R47)</f>
        <v/>
      </c>
      <c r="F52" s="38" t="str">
        <f>IF(ชื่อนักเรียน!S47="","",ชื่อนักเรียน!S47)</f>
        <v/>
      </c>
      <c r="H52" s="40" t="str">
        <f t="shared" si="0"/>
        <v/>
      </c>
      <c r="I52" s="30" t="str">
        <f t="shared" si="1"/>
        <v/>
      </c>
      <c r="J52" s="30" t="str">
        <f>IF(MID(C53,1,7)="เด็กชาย",#REF!,IF(MID(C53,1,3)="นาย",#REF!,""))</f>
        <v/>
      </c>
      <c r="K52" s="30" t="str">
        <f t="shared" si="2"/>
        <v/>
      </c>
      <c r="L52" s="30" t="str">
        <f>IF(MID(C53,1,8)="เด็กหญิง",#REF!,IF(MID(C53,1,6)="นางสาว",#REF!,""))</f>
        <v/>
      </c>
      <c r="M52" s="33" t="str">
        <f t="shared" si="3"/>
        <v/>
      </c>
    </row>
    <row r="53" spans="1:13" ht="17.25" customHeight="1" x14ac:dyDescent="0.25">
      <c r="A53" s="34">
        <v>44</v>
      </c>
      <c r="B53" s="45" t="str">
        <f>IF(ชื่อนักเรียน!B48="","",ชื่อนักเรียน!B48)</f>
        <v/>
      </c>
      <c r="C53" s="119" t="str">
        <f>IF(ชื่อนักเรียน!C48="","",ชื่อนักเรียน!C48)</f>
        <v/>
      </c>
      <c r="D53" s="120" t="str">
        <f>IF(ชื่อนักเรียน!D48="","",ชื่อนักเรียน!D48)</f>
        <v/>
      </c>
      <c r="E53" s="38" t="str">
        <f>IF(ชื่อนักเรียน!R48="","",ชื่อนักเรียน!R48)</f>
        <v/>
      </c>
      <c r="F53" s="38" t="str">
        <f>IF(ชื่อนักเรียน!S48="","",ชื่อนักเรียน!S48)</f>
        <v/>
      </c>
      <c r="H53" s="40" t="str">
        <f t="shared" si="0"/>
        <v/>
      </c>
      <c r="I53" s="30" t="str">
        <f t="shared" si="1"/>
        <v/>
      </c>
      <c r="J53" s="30" t="str">
        <f>IF(MID(C54,1,7)="เด็กชาย",#REF!,IF(MID(C54,1,3)="นาย",#REF!,""))</f>
        <v/>
      </c>
      <c r="K53" s="30" t="str">
        <f t="shared" si="2"/>
        <v/>
      </c>
      <c r="L53" s="30" t="str">
        <f>IF(MID(C54,1,8)="เด็กหญิง",#REF!,IF(MID(C54,1,6)="นางสาว",#REF!,""))</f>
        <v/>
      </c>
      <c r="M53" s="33" t="s">
        <v>42</v>
      </c>
    </row>
    <row r="54" spans="1:13" x14ac:dyDescent="0.25">
      <c r="A54" s="34">
        <v>45</v>
      </c>
      <c r="B54" s="45" t="str">
        <f>IF(ชื่อนักเรียน!B49="","",ชื่อนักเรียน!B49)</f>
        <v/>
      </c>
      <c r="C54" s="119" t="str">
        <f>IF(ชื่อนักเรียน!C49="","",ชื่อนักเรียน!C49)</f>
        <v/>
      </c>
      <c r="D54" s="120" t="str">
        <f>IF(ชื่อนักเรียน!D49="","",ชื่อนักเรียน!D49)</f>
        <v/>
      </c>
      <c r="E54" s="38" t="str">
        <f>IF(ชื่อนักเรียน!R49="","",ชื่อนักเรียน!R49)</f>
        <v/>
      </c>
      <c r="F54" s="38" t="str">
        <f>IF(ชื่อนักเรียน!S49="","",ชื่อนักเรียน!S49)</f>
        <v/>
      </c>
      <c r="H54" s="30"/>
      <c r="I54" s="30" t="s">
        <v>43</v>
      </c>
      <c r="J54" s="47">
        <f>COUNTIF(H9:H53,"เด็กชาย")+COUNTIF(M9:M53,"นาย")</f>
        <v>0</v>
      </c>
      <c r="K54" s="30" t="s">
        <v>44</v>
      </c>
      <c r="L54" s="47">
        <f>COUNTIF(H9:H53,"เด็กหญิ")++COUNTIF(M9:M53,"นาง")</f>
        <v>0</v>
      </c>
      <c r="M54" s="33">
        <f>J54+L54</f>
        <v>0</v>
      </c>
    </row>
    <row r="55" spans="1:13" x14ac:dyDescent="0.25">
      <c r="A55" s="221" t="s">
        <v>42</v>
      </c>
      <c r="B55" s="221"/>
      <c r="C55" s="221"/>
      <c r="D55" s="221"/>
      <c r="E55" s="27" t="str">
        <f>IF(ชื่อนักเรียน!AA50=0,"",ชื่อนักเรียน!AA50)</f>
        <v/>
      </c>
      <c r="F55" s="27" t="s">
        <v>119</v>
      </c>
      <c r="H55" s="30"/>
      <c r="I55" s="30" t="s">
        <v>45</v>
      </c>
      <c r="J55" s="47">
        <f>COUNTIF(J9:J53,"ย้าย")</f>
        <v>0</v>
      </c>
      <c r="K55" s="30" t="s">
        <v>46</v>
      </c>
      <c r="L55" s="47">
        <f>COUNTIF(L9:L53,"ย้าย")</f>
        <v>0</v>
      </c>
      <c r="M55" s="33">
        <f t="shared" ref="M55:M57" si="4">J55+L55</f>
        <v>0</v>
      </c>
    </row>
    <row r="56" spans="1:13" x14ac:dyDescent="0.25">
      <c r="H56" s="30"/>
      <c r="I56" s="30" t="s">
        <v>47</v>
      </c>
      <c r="J56" s="47">
        <f>COUNTIF(J9:J53,"มส")</f>
        <v>0</v>
      </c>
      <c r="K56" s="30" t="s">
        <v>48</v>
      </c>
      <c r="L56" s="47">
        <f>COUNTIF(L9:L53,"มส")</f>
        <v>0</v>
      </c>
      <c r="M56" s="33">
        <f t="shared" si="4"/>
        <v>0</v>
      </c>
    </row>
    <row r="57" spans="1:13" x14ac:dyDescent="0.25">
      <c r="H57" s="30"/>
      <c r="I57" s="30" t="s">
        <v>49</v>
      </c>
      <c r="J57" s="47">
        <f>COUNTIF(J9:J53,"ร")</f>
        <v>0</v>
      </c>
      <c r="K57" s="30" t="s">
        <v>50</v>
      </c>
      <c r="L57" s="47">
        <f>COUNTIF(L9:L53,"ร")</f>
        <v>0</v>
      </c>
      <c r="M57" s="33">
        <f t="shared" si="4"/>
        <v>0</v>
      </c>
    </row>
    <row r="58" spans="1:13" x14ac:dyDescent="0.25">
      <c r="H58" s="48"/>
      <c r="I58" s="48"/>
      <c r="J58" s="48"/>
      <c r="K58" s="48"/>
      <c r="L58" s="49"/>
    </row>
  </sheetData>
  <sheetProtection sheet="1" objects="1" scenarios="1"/>
  <mergeCells count="9">
    <mergeCell ref="A55:D55"/>
    <mergeCell ref="A2:F2"/>
    <mergeCell ref="A4:F4"/>
    <mergeCell ref="A5:F5"/>
    <mergeCell ref="C9:D9"/>
    <mergeCell ref="A3:F3"/>
    <mergeCell ref="B7:F7"/>
    <mergeCell ref="A6:B6"/>
    <mergeCell ref="C6:F6"/>
  </mergeCells>
  <conditionalFormatting sqref="A36">
    <cfRule type="expression" dxfId="6" priority="1" stopIfTrue="1">
      <formula>#REF!="มส"</formula>
    </cfRule>
  </conditionalFormatting>
  <conditionalFormatting sqref="A10:F10">
    <cfRule type="expression" dxfId="5" priority="2" stopIfTrue="1">
      <formula>#REF!="ย้าย"</formula>
    </cfRule>
    <cfRule type="expression" dxfId="4" priority="3" stopIfTrue="1">
      <formula>#REF!="มส"</formula>
    </cfRule>
  </conditionalFormatting>
  <conditionalFormatting sqref="A11:F35">
    <cfRule type="expression" dxfId="3" priority="4" stopIfTrue="1">
      <formula>#REF!="ย้าย"</formula>
    </cfRule>
  </conditionalFormatting>
  <conditionalFormatting sqref="A11:F36">
    <cfRule type="expression" dxfId="2" priority="5" stopIfTrue="1">
      <formula>#REF!="มส"</formula>
    </cfRule>
  </conditionalFormatting>
  <conditionalFormatting sqref="A36:F54">
    <cfRule type="expression" dxfId="1" priority="6" stopIfTrue="1">
      <formula>#REF!="ย้าย"</formula>
    </cfRule>
  </conditionalFormatting>
  <conditionalFormatting sqref="A37:F54">
    <cfRule type="expression" dxfId="0" priority="7" stopIfTrue="1">
      <formula>#REF!="มส"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1" fitToHeight="0" orientation="portrait" blackAndWhite="1" horizontalDpi="4294967293" r:id="rId1"/>
  <headerFooter alignWithMargins="0">
    <oddHeader>&amp;R(สำหรับครูที่ปรึกษาชมรม)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A9E23-1DCF-4DF7-825B-FC2D23C4BCFF}">
  <dimension ref="A1:D923"/>
  <sheetViews>
    <sheetView workbookViewId="0">
      <selection activeCell="A32" sqref="A32"/>
    </sheetView>
  </sheetViews>
  <sheetFormatPr defaultRowHeight="13.8" x14ac:dyDescent="0.25"/>
  <cols>
    <col min="1" max="1" width="19.3984375" customWidth="1"/>
    <col min="3" max="3" width="30.296875" customWidth="1"/>
  </cols>
  <sheetData>
    <row r="1" spans="1:4" x14ac:dyDescent="0.25">
      <c r="A1" s="124" t="s">
        <v>2</v>
      </c>
      <c r="B1" s="124" t="s">
        <v>17</v>
      </c>
      <c r="C1" s="124" t="s">
        <v>18</v>
      </c>
      <c r="D1" s="124" t="s">
        <v>103</v>
      </c>
    </row>
    <row r="2" spans="1:4" x14ac:dyDescent="0.25">
      <c r="A2" s="125" t="s">
        <v>121</v>
      </c>
      <c r="B2" s="124">
        <v>1</v>
      </c>
      <c r="C2" s="124" t="s">
        <v>104</v>
      </c>
      <c r="D2" s="124">
        <v>2567</v>
      </c>
    </row>
    <row r="3" spans="1:4" x14ac:dyDescent="0.25">
      <c r="A3" s="125" t="s">
        <v>122</v>
      </c>
      <c r="B3" s="124">
        <v>2</v>
      </c>
      <c r="C3" s="124" t="s">
        <v>105</v>
      </c>
      <c r="D3" s="124">
        <v>2568</v>
      </c>
    </row>
    <row r="4" spans="1:4" x14ac:dyDescent="0.25">
      <c r="A4" s="125" t="s">
        <v>123</v>
      </c>
      <c r="B4" s="124">
        <v>3</v>
      </c>
      <c r="C4" s="124" t="s">
        <v>106</v>
      </c>
      <c r="D4" s="124">
        <v>2569</v>
      </c>
    </row>
    <row r="5" spans="1:4" x14ac:dyDescent="0.25">
      <c r="A5" s="125" t="s">
        <v>124</v>
      </c>
      <c r="B5" s="124">
        <v>4</v>
      </c>
      <c r="C5" s="124" t="s">
        <v>107</v>
      </c>
      <c r="D5" s="124">
        <v>2570</v>
      </c>
    </row>
    <row r="6" spans="1:4" x14ac:dyDescent="0.25">
      <c r="A6" s="125" t="s">
        <v>125</v>
      </c>
      <c r="B6" s="124">
        <v>5</v>
      </c>
      <c r="C6" s="124" t="s">
        <v>108</v>
      </c>
      <c r="D6" s="124">
        <v>2571</v>
      </c>
    </row>
    <row r="7" spans="1:4" x14ac:dyDescent="0.25">
      <c r="A7" s="125" t="s">
        <v>126</v>
      </c>
      <c r="B7" s="124">
        <v>6</v>
      </c>
      <c r="C7" s="124" t="s">
        <v>109</v>
      </c>
      <c r="D7" s="124">
        <v>2572</v>
      </c>
    </row>
    <row r="8" spans="1:4" x14ac:dyDescent="0.25">
      <c r="A8" s="125" t="s">
        <v>127</v>
      </c>
      <c r="B8" s="124">
        <v>7</v>
      </c>
      <c r="C8" s="124" t="s">
        <v>110</v>
      </c>
      <c r="D8" s="124">
        <v>2573</v>
      </c>
    </row>
    <row r="9" spans="1:4" x14ac:dyDescent="0.25">
      <c r="A9" s="125" t="s">
        <v>128</v>
      </c>
      <c r="B9" s="124">
        <v>8</v>
      </c>
      <c r="C9" s="124" t="s">
        <v>111</v>
      </c>
      <c r="D9" s="124">
        <v>2574</v>
      </c>
    </row>
    <row r="10" spans="1:4" x14ac:dyDescent="0.25">
      <c r="A10" s="125" t="s">
        <v>129</v>
      </c>
      <c r="B10" s="124">
        <v>9</v>
      </c>
      <c r="C10" s="124" t="s">
        <v>112</v>
      </c>
      <c r="D10" s="124">
        <v>2575</v>
      </c>
    </row>
    <row r="11" spans="1:4" x14ac:dyDescent="0.25">
      <c r="A11" s="125" t="s">
        <v>130</v>
      </c>
      <c r="B11" s="124">
        <v>10</v>
      </c>
      <c r="C11" s="124" t="s">
        <v>113</v>
      </c>
      <c r="D11" s="124">
        <v>2576</v>
      </c>
    </row>
    <row r="12" spans="1:4" x14ac:dyDescent="0.25">
      <c r="A12" s="125" t="s">
        <v>131</v>
      </c>
      <c r="B12" s="124">
        <v>11</v>
      </c>
      <c r="C12" s="124" t="s">
        <v>114</v>
      </c>
      <c r="D12" s="124">
        <v>2577</v>
      </c>
    </row>
    <row r="13" spans="1:4" x14ac:dyDescent="0.25">
      <c r="A13" s="125" t="s">
        <v>132</v>
      </c>
      <c r="B13" s="124">
        <v>12</v>
      </c>
      <c r="C13" s="124" t="s">
        <v>115</v>
      </c>
      <c r="D13" s="124">
        <v>2578</v>
      </c>
    </row>
    <row r="14" spans="1:4" x14ac:dyDescent="0.25">
      <c r="A14" s="125" t="s">
        <v>133</v>
      </c>
      <c r="B14" s="124">
        <v>13</v>
      </c>
      <c r="C14" s="124"/>
      <c r="D14" s="124">
        <v>2579</v>
      </c>
    </row>
    <row r="15" spans="1:4" x14ac:dyDescent="0.25">
      <c r="A15" s="125" t="s">
        <v>134</v>
      </c>
      <c r="B15" s="124">
        <v>14</v>
      </c>
      <c r="C15" s="124"/>
      <c r="D15" s="124">
        <v>2580</v>
      </c>
    </row>
    <row r="16" spans="1:4" x14ac:dyDescent="0.25">
      <c r="A16" s="125" t="s">
        <v>135</v>
      </c>
      <c r="B16" s="124">
        <v>15</v>
      </c>
      <c r="C16" s="124"/>
      <c r="D16" s="124">
        <v>2581</v>
      </c>
    </row>
    <row r="17" spans="1:4" x14ac:dyDescent="0.25">
      <c r="A17" s="125" t="s">
        <v>120</v>
      </c>
      <c r="B17" s="124">
        <v>16</v>
      </c>
      <c r="C17" s="124"/>
      <c r="D17" s="124">
        <v>2582</v>
      </c>
    </row>
    <row r="18" spans="1:4" x14ac:dyDescent="0.25">
      <c r="A18" s="125" t="s">
        <v>136</v>
      </c>
      <c r="B18" s="124">
        <v>17</v>
      </c>
      <c r="C18" s="124"/>
      <c r="D18" s="124">
        <v>2583</v>
      </c>
    </row>
    <row r="19" spans="1:4" x14ac:dyDescent="0.25">
      <c r="A19" s="125" t="s">
        <v>137</v>
      </c>
      <c r="B19" s="124">
        <v>18</v>
      </c>
      <c r="C19" s="124"/>
      <c r="D19" s="124">
        <v>2584</v>
      </c>
    </row>
    <row r="20" spans="1:4" x14ac:dyDescent="0.25">
      <c r="A20" s="125" t="s">
        <v>138</v>
      </c>
      <c r="B20" s="124">
        <v>19</v>
      </c>
      <c r="C20" s="124"/>
      <c r="D20" s="124">
        <v>2585</v>
      </c>
    </row>
    <row r="21" spans="1:4" x14ac:dyDescent="0.25">
      <c r="A21" s="125" t="s">
        <v>139</v>
      </c>
      <c r="B21" s="124">
        <v>20</v>
      </c>
      <c r="C21" s="124"/>
      <c r="D21" s="124">
        <v>2586</v>
      </c>
    </row>
    <row r="22" spans="1:4" x14ac:dyDescent="0.25">
      <c r="A22" s="125" t="s">
        <v>140</v>
      </c>
      <c r="B22" s="124">
        <v>21</v>
      </c>
      <c r="C22" s="124"/>
      <c r="D22" s="124">
        <v>2587</v>
      </c>
    </row>
    <row r="23" spans="1:4" x14ac:dyDescent="0.25">
      <c r="A23" s="125" t="s">
        <v>141</v>
      </c>
      <c r="B23" s="124">
        <v>22</v>
      </c>
      <c r="C23" s="124"/>
      <c r="D23" s="124">
        <v>2588</v>
      </c>
    </row>
    <row r="24" spans="1:4" x14ac:dyDescent="0.25">
      <c r="A24" s="125" t="s">
        <v>142</v>
      </c>
      <c r="B24" s="124">
        <v>23</v>
      </c>
      <c r="C24" s="124"/>
      <c r="D24" s="124">
        <v>2589</v>
      </c>
    </row>
    <row r="25" spans="1:4" x14ac:dyDescent="0.25">
      <c r="A25" s="125" t="s">
        <v>143</v>
      </c>
      <c r="B25" s="124">
        <v>24</v>
      </c>
      <c r="C25" s="124"/>
      <c r="D25" s="124">
        <v>2590</v>
      </c>
    </row>
    <row r="26" spans="1:4" x14ac:dyDescent="0.25">
      <c r="A26" s="125" t="s">
        <v>144</v>
      </c>
      <c r="B26" s="124">
        <v>25</v>
      </c>
      <c r="C26" s="124"/>
      <c r="D26" s="124">
        <v>2591</v>
      </c>
    </row>
    <row r="27" spans="1:4" x14ac:dyDescent="0.25">
      <c r="A27" s="125" t="s">
        <v>145</v>
      </c>
      <c r="B27" s="124">
        <v>26</v>
      </c>
      <c r="C27" s="124"/>
      <c r="D27" s="124">
        <v>2592</v>
      </c>
    </row>
    <row r="28" spans="1:4" x14ac:dyDescent="0.25">
      <c r="A28" s="125" t="s">
        <v>146</v>
      </c>
      <c r="B28" s="124">
        <v>27</v>
      </c>
      <c r="C28" s="124"/>
      <c r="D28" s="124">
        <v>2593</v>
      </c>
    </row>
    <row r="29" spans="1:4" x14ac:dyDescent="0.25">
      <c r="A29" s="125" t="s">
        <v>147</v>
      </c>
      <c r="B29" s="124">
        <v>28</v>
      </c>
      <c r="C29" s="124"/>
      <c r="D29" s="124">
        <v>2594</v>
      </c>
    </row>
    <row r="30" spans="1:4" x14ac:dyDescent="0.25">
      <c r="A30" s="125" t="s">
        <v>148</v>
      </c>
      <c r="B30" s="124">
        <v>29</v>
      </c>
      <c r="C30" s="124"/>
      <c r="D30" s="124">
        <v>2595</v>
      </c>
    </row>
    <row r="31" spans="1:4" x14ac:dyDescent="0.25">
      <c r="A31" s="125" t="s">
        <v>149</v>
      </c>
      <c r="B31" s="124">
        <v>30</v>
      </c>
      <c r="C31" s="124"/>
      <c r="D31" s="124">
        <v>2596</v>
      </c>
    </row>
    <row r="32" spans="1:4" x14ac:dyDescent="0.25">
      <c r="A32" s="125" t="s">
        <v>152</v>
      </c>
      <c r="B32" s="124">
        <v>31</v>
      </c>
      <c r="C32" s="124"/>
      <c r="D32" s="124">
        <v>2597</v>
      </c>
    </row>
    <row r="33" spans="1:4" x14ac:dyDescent="0.25">
      <c r="A33" s="125" t="s">
        <v>153</v>
      </c>
      <c r="B33" s="124"/>
      <c r="C33" s="124"/>
      <c r="D33" s="124">
        <v>2598</v>
      </c>
    </row>
    <row r="34" spans="1:4" x14ac:dyDescent="0.25">
      <c r="A34" s="126"/>
      <c r="B34" s="124"/>
      <c r="C34" s="124"/>
      <c r="D34" s="124">
        <v>2599</v>
      </c>
    </row>
    <row r="35" spans="1:4" x14ac:dyDescent="0.25">
      <c r="A35" s="126"/>
      <c r="B35" s="124"/>
      <c r="C35" s="124"/>
      <c r="D35" s="124">
        <v>2600</v>
      </c>
    </row>
    <row r="36" spans="1:4" x14ac:dyDescent="0.25">
      <c r="A36" s="126"/>
      <c r="B36" s="124"/>
      <c r="C36" s="124"/>
      <c r="D36" s="124">
        <v>2601</v>
      </c>
    </row>
    <row r="37" spans="1:4" x14ac:dyDescent="0.25">
      <c r="A37" s="126"/>
      <c r="B37" s="124"/>
      <c r="C37" s="124"/>
      <c r="D37" s="124">
        <v>2602</v>
      </c>
    </row>
    <row r="38" spans="1:4" x14ac:dyDescent="0.25">
      <c r="A38" s="126"/>
      <c r="B38" s="124"/>
      <c r="C38" s="124"/>
      <c r="D38" s="124">
        <v>2603</v>
      </c>
    </row>
    <row r="39" spans="1:4" x14ac:dyDescent="0.25">
      <c r="A39" s="126"/>
      <c r="B39" s="124"/>
      <c r="C39" s="124"/>
      <c r="D39" s="124">
        <v>2604</v>
      </c>
    </row>
    <row r="40" spans="1:4" x14ac:dyDescent="0.25">
      <c r="A40" s="126"/>
      <c r="B40" s="124"/>
      <c r="C40" s="124"/>
      <c r="D40" s="124">
        <v>2605</v>
      </c>
    </row>
    <row r="41" spans="1:4" x14ac:dyDescent="0.25">
      <c r="A41" s="126"/>
      <c r="B41" s="124"/>
      <c r="C41" s="124"/>
      <c r="D41" s="124">
        <v>2606</v>
      </c>
    </row>
    <row r="42" spans="1:4" x14ac:dyDescent="0.25">
      <c r="A42" s="126"/>
      <c r="B42" s="124"/>
      <c r="C42" s="124"/>
      <c r="D42" s="124">
        <v>2607</v>
      </c>
    </row>
    <row r="43" spans="1:4" x14ac:dyDescent="0.25">
      <c r="A43" s="126"/>
      <c r="B43" s="124"/>
      <c r="C43" s="124"/>
      <c r="D43" s="124">
        <v>2608</v>
      </c>
    </row>
    <row r="44" spans="1:4" x14ac:dyDescent="0.25">
      <c r="A44" s="126"/>
      <c r="B44" s="124"/>
      <c r="C44" s="124"/>
      <c r="D44" s="124">
        <v>2609</v>
      </c>
    </row>
    <row r="45" spans="1:4" x14ac:dyDescent="0.25">
      <c r="A45" s="126"/>
      <c r="B45" s="124"/>
      <c r="C45" s="124"/>
      <c r="D45" s="124">
        <v>2610</v>
      </c>
    </row>
    <row r="46" spans="1:4" x14ac:dyDescent="0.25">
      <c r="A46" s="126"/>
      <c r="B46" s="124"/>
      <c r="C46" s="124"/>
      <c r="D46" s="124">
        <v>2611</v>
      </c>
    </row>
    <row r="47" spans="1:4" x14ac:dyDescent="0.25">
      <c r="A47" s="126"/>
      <c r="B47" s="124"/>
      <c r="C47" s="124"/>
      <c r="D47" s="124">
        <v>2612</v>
      </c>
    </row>
    <row r="48" spans="1:4" x14ac:dyDescent="0.25">
      <c r="A48" s="126"/>
      <c r="B48" s="124"/>
      <c r="C48" s="124"/>
      <c r="D48" s="124">
        <v>2613</v>
      </c>
    </row>
    <row r="49" spans="1:4" x14ac:dyDescent="0.25">
      <c r="A49" s="126"/>
      <c r="B49" s="124"/>
      <c r="C49" s="124"/>
      <c r="D49" s="124">
        <v>2614</v>
      </c>
    </row>
    <row r="50" spans="1:4" x14ac:dyDescent="0.25">
      <c r="A50" s="126"/>
      <c r="B50" s="124"/>
      <c r="C50" s="124"/>
      <c r="D50" s="124">
        <v>2615</v>
      </c>
    </row>
    <row r="51" spans="1:4" x14ac:dyDescent="0.25">
      <c r="A51" s="126"/>
      <c r="B51" s="124"/>
      <c r="C51" s="124"/>
      <c r="D51" s="124">
        <v>2616</v>
      </c>
    </row>
    <row r="52" spans="1:4" x14ac:dyDescent="0.25">
      <c r="A52" s="126"/>
      <c r="B52" s="124"/>
      <c r="C52" s="124"/>
      <c r="D52" s="124">
        <v>2617</v>
      </c>
    </row>
    <row r="53" spans="1:4" x14ac:dyDescent="0.25">
      <c r="A53" s="126"/>
      <c r="B53" s="124"/>
      <c r="C53" s="124"/>
      <c r="D53" s="124">
        <v>2618</v>
      </c>
    </row>
    <row r="54" spans="1:4" x14ac:dyDescent="0.25">
      <c r="A54" s="126"/>
      <c r="B54" s="124"/>
      <c r="C54" s="124"/>
      <c r="D54" s="124">
        <v>2619</v>
      </c>
    </row>
    <row r="55" spans="1:4" x14ac:dyDescent="0.25">
      <c r="A55" s="126"/>
      <c r="B55" s="124"/>
      <c r="C55" s="124"/>
      <c r="D55" s="124">
        <v>2620</v>
      </c>
    </row>
    <row r="56" spans="1:4" x14ac:dyDescent="0.25">
      <c r="A56" s="126"/>
      <c r="B56" s="124"/>
      <c r="C56" s="124"/>
      <c r="D56" s="124">
        <v>2621</v>
      </c>
    </row>
    <row r="57" spans="1:4" x14ac:dyDescent="0.25">
      <c r="A57" s="126"/>
      <c r="B57" s="124"/>
      <c r="C57" s="124"/>
      <c r="D57" s="124">
        <v>2622</v>
      </c>
    </row>
    <row r="58" spans="1:4" x14ac:dyDescent="0.25">
      <c r="A58" s="126"/>
      <c r="B58" s="124"/>
      <c r="C58" s="124"/>
      <c r="D58" s="124">
        <v>2623</v>
      </c>
    </row>
    <row r="59" spans="1:4" x14ac:dyDescent="0.25">
      <c r="A59" s="126"/>
      <c r="B59" s="124"/>
      <c r="C59" s="124"/>
      <c r="D59" s="124">
        <v>2624</v>
      </c>
    </row>
    <row r="60" spans="1:4" x14ac:dyDescent="0.25">
      <c r="A60" s="126"/>
      <c r="B60" s="124"/>
      <c r="C60" s="124"/>
      <c r="D60" s="124">
        <v>2625</v>
      </c>
    </row>
    <row r="61" spans="1:4" x14ac:dyDescent="0.25">
      <c r="A61" s="126"/>
      <c r="B61" s="124"/>
      <c r="C61" s="124"/>
      <c r="D61" s="124">
        <v>2626</v>
      </c>
    </row>
    <row r="62" spans="1:4" x14ac:dyDescent="0.25">
      <c r="A62" s="126"/>
      <c r="B62" s="124"/>
      <c r="C62" s="124"/>
      <c r="D62" s="124">
        <v>2627</v>
      </c>
    </row>
    <row r="63" spans="1:4" x14ac:dyDescent="0.25">
      <c r="A63" s="126"/>
      <c r="B63" s="124"/>
      <c r="C63" s="124"/>
      <c r="D63" s="124">
        <v>2628</v>
      </c>
    </row>
    <row r="64" spans="1:4" x14ac:dyDescent="0.25">
      <c r="A64" s="126"/>
      <c r="B64" s="124"/>
      <c r="C64" s="124"/>
      <c r="D64" s="124">
        <v>2629</v>
      </c>
    </row>
    <row r="65" spans="1:4" x14ac:dyDescent="0.25">
      <c r="A65" s="126"/>
      <c r="B65" s="124"/>
      <c r="C65" s="124"/>
      <c r="D65" s="124">
        <v>2630</v>
      </c>
    </row>
    <row r="66" spans="1:4" x14ac:dyDescent="0.25">
      <c r="A66" s="126"/>
      <c r="B66" s="124"/>
      <c r="C66" s="124"/>
      <c r="D66" s="124">
        <v>2631</v>
      </c>
    </row>
    <row r="67" spans="1:4" x14ac:dyDescent="0.25">
      <c r="A67" s="126"/>
      <c r="B67" s="124"/>
      <c r="C67" s="124"/>
      <c r="D67" s="124">
        <v>2632</v>
      </c>
    </row>
    <row r="68" spans="1:4" x14ac:dyDescent="0.25">
      <c r="A68" s="126"/>
      <c r="B68" s="124"/>
      <c r="C68" s="124"/>
      <c r="D68" s="124">
        <v>2633</v>
      </c>
    </row>
    <row r="69" spans="1:4" x14ac:dyDescent="0.25">
      <c r="A69" s="126"/>
      <c r="B69" s="124"/>
      <c r="C69" s="124"/>
      <c r="D69" s="124">
        <v>2634</v>
      </c>
    </row>
    <row r="70" spans="1:4" x14ac:dyDescent="0.25">
      <c r="A70" s="126"/>
      <c r="B70" s="124"/>
      <c r="C70" s="124"/>
      <c r="D70" s="124">
        <v>2635</v>
      </c>
    </row>
    <row r="71" spans="1:4" x14ac:dyDescent="0.25">
      <c r="A71" s="126"/>
      <c r="B71" s="124"/>
      <c r="C71" s="124"/>
      <c r="D71" s="124">
        <v>2636</v>
      </c>
    </row>
    <row r="72" spans="1:4" x14ac:dyDescent="0.25">
      <c r="A72" s="126"/>
      <c r="B72" s="124"/>
      <c r="C72" s="124"/>
      <c r="D72" s="124">
        <v>2637</v>
      </c>
    </row>
    <row r="73" spans="1:4" x14ac:dyDescent="0.25">
      <c r="A73" s="126"/>
      <c r="B73" s="124"/>
      <c r="C73" s="124"/>
      <c r="D73" s="124">
        <v>2638</v>
      </c>
    </row>
    <row r="74" spans="1:4" x14ac:dyDescent="0.25">
      <c r="A74" s="126"/>
      <c r="B74" s="124"/>
      <c r="C74" s="124"/>
      <c r="D74" s="124">
        <v>2639</v>
      </c>
    </row>
    <row r="75" spans="1:4" x14ac:dyDescent="0.25">
      <c r="A75" s="126"/>
      <c r="B75" s="124"/>
      <c r="C75" s="124"/>
      <c r="D75" s="124">
        <v>2640</v>
      </c>
    </row>
    <row r="76" spans="1:4" x14ac:dyDescent="0.25">
      <c r="A76" s="126"/>
      <c r="B76" s="124"/>
      <c r="C76" s="124"/>
      <c r="D76" s="124">
        <v>2641</v>
      </c>
    </row>
    <row r="77" spans="1:4" x14ac:dyDescent="0.25">
      <c r="A77" s="126"/>
      <c r="B77" s="124"/>
      <c r="C77" s="124"/>
      <c r="D77" s="124">
        <v>2642</v>
      </c>
    </row>
    <row r="78" spans="1:4" x14ac:dyDescent="0.25">
      <c r="A78" s="126"/>
      <c r="B78" s="124"/>
      <c r="C78" s="124"/>
      <c r="D78" s="124">
        <v>2643</v>
      </c>
    </row>
    <row r="79" spans="1:4" x14ac:dyDescent="0.25">
      <c r="A79" s="126"/>
      <c r="B79" s="124"/>
      <c r="C79" s="124"/>
      <c r="D79" s="124">
        <v>2644</v>
      </c>
    </row>
    <row r="80" spans="1:4" x14ac:dyDescent="0.25">
      <c r="A80" s="126"/>
      <c r="B80" s="124"/>
      <c r="C80" s="124"/>
      <c r="D80" s="124">
        <v>2645</v>
      </c>
    </row>
    <row r="81" spans="1:4" x14ac:dyDescent="0.25">
      <c r="A81" s="126"/>
      <c r="B81" s="124"/>
      <c r="C81" s="124"/>
      <c r="D81" s="124">
        <v>2646</v>
      </c>
    </row>
    <row r="82" spans="1:4" x14ac:dyDescent="0.25">
      <c r="A82" s="126"/>
      <c r="B82" s="124"/>
      <c r="C82" s="124"/>
      <c r="D82" s="124">
        <v>2647</v>
      </c>
    </row>
    <row r="83" spans="1:4" x14ac:dyDescent="0.25">
      <c r="A83" s="126"/>
      <c r="B83" s="124"/>
      <c r="C83" s="124"/>
      <c r="D83" s="124">
        <v>2648</v>
      </c>
    </row>
    <row r="84" spans="1:4" x14ac:dyDescent="0.25">
      <c r="A84" s="126"/>
      <c r="B84" s="124"/>
      <c r="C84" s="124"/>
      <c r="D84" s="124">
        <v>2649</v>
      </c>
    </row>
    <row r="85" spans="1:4" x14ac:dyDescent="0.25">
      <c r="A85" s="126"/>
      <c r="B85" s="124"/>
      <c r="C85" s="124"/>
      <c r="D85" s="124">
        <v>2650</v>
      </c>
    </row>
    <row r="86" spans="1:4" x14ac:dyDescent="0.25">
      <c r="A86" s="126"/>
      <c r="B86" s="124"/>
      <c r="C86" s="124"/>
      <c r="D86" s="124">
        <v>2651</v>
      </c>
    </row>
    <row r="87" spans="1:4" x14ac:dyDescent="0.25">
      <c r="A87" s="126"/>
      <c r="B87" s="124"/>
      <c r="C87" s="124"/>
      <c r="D87" s="124">
        <v>2652</v>
      </c>
    </row>
    <row r="88" spans="1:4" x14ac:dyDescent="0.25">
      <c r="A88" s="126"/>
      <c r="B88" s="124"/>
      <c r="C88" s="124"/>
      <c r="D88" s="124">
        <v>2653</v>
      </c>
    </row>
    <row r="89" spans="1:4" x14ac:dyDescent="0.25">
      <c r="A89" s="126"/>
      <c r="B89" s="124"/>
      <c r="C89" s="124"/>
      <c r="D89" s="124">
        <v>2654</v>
      </c>
    </row>
    <row r="90" spans="1:4" x14ac:dyDescent="0.25">
      <c r="A90" s="126"/>
      <c r="B90" s="124"/>
      <c r="C90" s="124"/>
      <c r="D90" s="124">
        <v>2655</v>
      </c>
    </row>
    <row r="91" spans="1:4" x14ac:dyDescent="0.25">
      <c r="A91" s="126"/>
      <c r="B91" s="124"/>
      <c r="C91" s="124"/>
      <c r="D91" s="124">
        <v>2656</v>
      </c>
    </row>
    <row r="92" spans="1:4" x14ac:dyDescent="0.25">
      <c r="A92" s="126"/>
      <c r="B92" s="124"/>
      <c r="C92" s="124"/>
      <c r="D92" s="124">
        <v>2657</v>
      </c>
    </row>
    <row r="93" spans="1:4" x14ac:dyDescent="0.25">
      <c r="A93" s="126"/>
      <c r="B93" s="124"/>
      <c r="C93" s="124"/>
      <c r="D93" s="124">
        <v>2658</v>
      </c>
    </row>
    <row r="94" spans="1:4" x14ac:dyDescent="0.25">
      <c r="A94" s="126"/>
      <c r="B94" s="124"/>
      <c r="C94" s="124"/>
      <c r="D94" s="124">
        <v>2659</v>
      </c>
    </row>
    <row r="95" spans="1:4" x14ac:dyDescent="0.25">
      <c r="A95" s="126"/>
      <c r="B95" s="124"/>
      <c r="C95" s="124"/>
      <c r="D95" s="124">
        <v>2660</v>
      </c>
    </row>
    <row r="96" spans="1:4" x14ac:dyDescent="0.25">
      <c r="A96" s="126"/>
      <c r="B96" s="124"/>
      <c r="C96" s="124"/>
      <c r="D96" s="124">
        <v>2661</v>
      </c>
    </row>
    <row r="97" spans="1:4" x14ac:dyDescent="0.25">
      <c r="A97" s="126"/>
      <c r="B97" s="124"/>
      <c r="C97" s="124"/>
      <c r="D97" s="124">
        <v>2662</v>
      </c>
    </row>
    <row r="98" spans="1:4" x14ac:dyDescent="0.25">
      <c r="A98" s="126"/>
      <c r="B98" s="124"/>
      <c r="C98" s="124"/>
      <c r="D98" s="124">
        <v>2663</v>
      </c>
    </row>
    <row r="99" spans="1:4" x14ac:dyDescent="0.25">
      <c r="A99" s="126"/>
      <c r="B99" s="124"/>
      <c r="C99" s="124"/>
      <c r="D99" s="124">
        <v>2664</v>
      </c>
    </row>
    <row r="100" spans="1:4" x14ac:dyDescent="0.25">
      <c r="A100" s="126"/>
      <c r="B100" s="124"/>
      <c r="C100" s="124"/>
      <c r="D100" s="124">
        <v>2665</v>
      </c>
    </row>
    <row r="101" spans="1:4" x14ac:dyDescent="0.25">
      <c r="A101" s="126"/>
      <c r="B101" s="124"/>
      <c r="C101" s="124"/>
      <c r="D101" s="124">
        <v>2666</v>
      </c>
    </row>
    <row r="102" spans="1:4" x14ac:dyDescent="0.25">
      <c r="A102" s="126"/>
      <c r="B102" s="124"/>
      <c r="C102" s="124"/>
      <c r="D102" s="124">
        <v>2667</v>
      </c>
    </row>
    <row r="103" spans="1:4" x14ac:dyDescent="0.25">
      <c r="A103" s="126"/>
      <c r="B103" s="124"/>
      <c r="C103" s="124"/>
      <c r="D103" s="124">
        <v>2668</v>
      </c>
    </row>
    <row r="104" spans="1:4" x14ac:dyDescent="0.25">
      <c r="A104" s="126"/>
      <c r="B104" s="124"/>
      <c r="C104" s="124"/>
      <c r="D104" s="124">
        <v>2669</v>
      </c>
    </row>
    <row r="105" spans="1:4" x14ac:dyDescent="0.25">
      <c r="A105" s="126"/>
      <c r="B105" s="124"/>
      <c r="C105" s="124"/>
      <c r="D105" s="124">
        <v>2670</v>
      </c>
    </row>
    <row r="106" spans="1:4" x14ac:dyDescent="0.25">
      <c r="A106" s="126"/>
      <c r="B106" s="124"/>
      <c r="C106" s="124"/>
      <c r="D106" s="124">
        <v>2671</v>
      </c>
    </row>
    <row r="107" spans="1:4" x14ac:dyDescent="0.25">
      <c r="A107" s="126"/>
      <c r="B107" s="124"/>
      <c r="C107" s="124"/>
      <c r="D107" s="124">
        <v>2672</v>
      </c>
    </row>
    <row r="108" spans="1:4" x14ac:dyDescent="0.25">
      <c r="A108" s="126"/>
      <c r="B108" s="124"/>
      <c r="C108" s="124"/>
      <c r="D108" s="124">
        <v>2673</v>
      </c>
    </row>
    <row r="109" spans="1:4" x14ac:dyDescent="0.25">
      <c r="A109" s="126"/>
      <c r="B109" s="124"/>
      <c r="C109" s="124"/>
      <c r="D109" s="124">
        <v>2674</v>
      </c>
    </row>
    <row r="110" spans="1:4" x14ac:dyDescent="0.25">
      <c r="A110" s="126"/>
      <c r="B110" s="124"/>
      <c r="C110" s="124"/>
      <c r="D110" s="124">
        <v>2675</v>
      </c>
    </row>
    <row r="111" spans="1:4" x14ac:dyDescent="0.25">
      <c r="A111" s="126"/>
      <c r="B111" s="124"/>
      <c r="C111" s="124"/>
      <c r="D111" s="124">
        <v>2676</v>
      </c>
    </row>
    <row r="112" spans="1:4" x14ac:dyDescent="0.25">
      <c r="A112" s="126"/>
      <c r="B112" s="124"/>
      <c r="C112" s="124"/>
      <c r="D112" s="124">
        <v>2677</v>
      </c>
    </row>
    <row r="113" spans="1:4" x14ac:dyDescent="0.25">
      <c r="A113" s="126"/>
      <c r="B113" s="124"/>
      <c r="C113" s="124"/>
      <c r="D113" s="124">
        <v>2678</v>
      </c>
    </row>
    <row r="114" spans="1:4" x14ac:dyDescent="0.25">
      <c r="A114" s="126"/>
      <c r="B114" s="124"/>
      <c r="C114" s="124"/>
      <c r="D114" s="124">
        <v>2679</v>
      </c>
    </row>
    <row r="115" spans="1:4" x14ac:dyDescent="0.25">
      <c r="A115" s="126"/>
      <c r="B115" s="124"/>
      <c r="C115" s="124"/>
      <c r="D115" s="124">
        <v>2680</v>
      </c>
    </row>
    <row r="116" spans="1:4" x14ac:dyDescent="0.25">
      <c r="A116" s="126"/>
      <c r="B116" s="124"/>
      <c r="C116" s="124"/>
      <c r="D116" s="124">
        <v>2681</v>
      </c>
    </row>
    <row r="117" spans="1:4" x14ac:dyDescent="0.25">
      <c r="A117" s="126"/>
      <c r="B117" s="124"/>
      <c r="C117" s="124"/>
      <c r="D117" s="124">
        <v>2682</v>
      </c>
    </row>
    <row r="118" spans="1:4" x14ac:dyDescent="0.25">
      <c r="A118" s="126"/>
      <c r="B118" s="124"/>
      <c r="C118" s="124"/>
      <c r="D118" s="124">
        <v>2683</v>
      </c>
    </row>
    <row r="119" spans="1:4" x14ac:dyDescent="0.25">
      <c r="A119" s="126"/>
      <c r="B119" s="124"/>
      <c r="C119" s="124"/>
      <c r="D119" s="124">
        <v>2684</v>
      </c>
    </row>
    <row r="120" spans="1:4" x14ac:dyDescent="0.25">
      <c r="A120" s="126"/>
      <c r="B120" s="124"/>
      <c r="C120" s="124"/>
      <c r="D120" s="124">
        <v>2685</v>
      </c>
    </row>
    <row r="121" spans="1:4" x14ac:dyDescent="0.25">
      <c r="A121" s="126"/>
      <c r="B121" s="124"/>
      <c r="C121" s="124"/>
      <c r="D121" s="124">
        <v>2686</v>
      </c>
    </row>
    <row r="122" spans="1:4" x14ac:dyDescent="0.25">
      <c r="A122" s="126"/>
      <c r="B122" s="124"/>
      <c r="C122" s="124"/>
      <c r="D122" s="124">
        <v>2687</v>
      </c>
    </row>
    <row r="123" spans="1:4" x14ac:dyDescent="0.25">
      <c r="A123" s="126"/>
      <c r="B123" s="124"/>
      <c r="C123" s="124"/>
      <c r="D123" s="124">
        <v>2688</v>
      </c>
    </row>
    <row r="124" spans="1:4" x14ac:dyDescent="0.25">
      <c r="A124" s="126"/>
      <c r="B124" s="124"/>
      <c r="C124" s="124"/>
      <c r="D124" s="124">
        <v>2689</v>
      </c>
    </row>
    <row r="125" spans="1:4" x14ac:dyDescent="0.25">
      <c r="A125" s="126"/>
      <c r="B125" s="124"/>
      <c r="C125" s="124"/>
      <c r="D125" s="124">
        <v>2690</v>
      </c>
    </row>
    <row r="126" spans="1:4" x14ac:dyDescent="0.25">
      <c r="A126" s="126"/>
      <c r="B126" s="124"/>
      <c r="C126" s="124"/>
      <c r="D126" s="124">
        <v>2691</v>
      </c>
    </row>
    <row r="127" spans="1:4" x14ac:dyDescent="0.25">
      <c r="A127" s="126"/>
      <c r="B127" s="124"/>
      <c r="C127" s="124"/>
      <c r="D127" s="124">
        <v>2692</v>
      </c>
    </row>
    <row r="128" spans="1:4" x14ac:dyDescent="0.25">
      <c r="A128" s="126"/>
      <c r="B128" s="124"/>
      <c r="C128" s="124"/>
      <c r="D128" s="124">
        <v>2693</v>
      </c>
    </row>
    <row r="129" spans="1:4" x14ac:dyDescent="0.25">
      <c r="A129" s="126"/>
      <c r="B129" s="124"/>
      <c r="C129" s="124"/>
      <c r="D129" s="124">
        <v>2694</v>
      </c>
    </row>
    <row r="130" spans="1:4" x14ac:dyDescent="0.25">
      <c r="A130" s="126"/>
      <c r="B130" s="124"/>
      <c r="C130" s="124"/>
      <c r="D130" s="124">
        <v>2695</v>
      </c>
    </row>
    <row r="131" spans="1:4" x14ac:dyDescent="0.25">
      <c r="A131" s="126"/>
      <c r="B131" s="124"/>
      <c r="C131" s="124"/>
      <c r="D131" s="124">
        <v>2696</v>
      </c>
    </row>
    <row r="132" spans="1:4" x14ac:dyDescent="0.25">
      <c r="A132" s="126"/>
      <c r="B132" s="124"/>
      <c r="C132" s="124"/>
      <c r="D132" s="124">
        <v>2697</v>
      </c>
    </row>
    <row r="133" spans="1:4" x14ac:dyDescent="0.25">
      <c r="A133" s="126"/>
      <c r="B133" s="124"/>
      <c r="C133" s="124"/>
      <c r="D133" s="124">
        <v>2698</v>
      </c>
    </row>
    <row r="134" spans="1:4" x14ac:dyDescent="0.25">
      <c r="A134" s="126"/>
      <c r="B134" s="124"/>
      <c r="C134" s="124"/>
      <c r="D134" s="124">
        <v>2699</v>
      </c>
    </row>
    <row r="135" spans="1:4" x14ac:dyDescent="0.25">
      <c r="A135" s="126"/>
      <c r="B135" s="124"/>
      <c r="C135" s="124"/>
      <c r="D135" s="124">
        <v>2700</v>
      </c>
    </row>
    <row r="136" spans="1:4" x14ac:dyDescent="0.25">
      <c r="A136" s="126"/>
      <c r="B136" s="124"/>
      <c r="C136" s="124"/>
      <c r="D136" s="124">
        <v>2701</v>
      </c>
    </row>
    <row r="137" spans="1:4" x14ac:dyDescent="0.25">
      <c r="A137" s="126"/>
      <c r="B137" s="124"/>
      <c r="C137" s="124"/>
      <c r="D137" s="124">
        <v>2702</v>
      </c>
    </row>
    <row r="138" spans="1:4" x14ac:dyDescent="0.25">
      <c r="A138" s="126"/>
      <c r="B138" s="124"/>
      <c r="C138" s="124"/>
      <c r="D138" s="124">
        <v>2703</v>
      </c>
    </row>
    <row r="139" spans="1:4" x14ac:dyDescent="0.25">
      <c r="A139" s="126"/>
      <c r="B139" s="124"/>
      <c r="C139" s="124"/>
      <c r="D139" s="124">
        <v>2704</v>
      </c>
    </row>
    <row r="140" spans="1:4" x14ac:dyDescent="0.25">
      <c r="A140" s="126"/>
      <c r="B140" s="124"/>
      <c r="C140" s="124"/>
      <c r="D140" s="124">
        <v>2705</v>
      </c>
    </row>
    <row r="141" spans="1:4" x14ac:dyDescent="0.25">
      <c r="A141" s="126"/>
      <c r="B141" s="124"/>
      <c r="C141" s="124"/>
      <c r="D141" s="124">
        <v>2706</v>
      </c>
    </row>
    <row r="142" spans="1:4" x14ac:dyDescent="0.25">
      <c r="A142" s="126"/>
      <c r="B142" s="124"/>
      <c r="C142" s="124"/>
      <c r="D142" s="124">
        <v>2707</v>
      </c>
    </row>
    <row r="143" spans="1:4" x14ac:dyDescent="0.25">
      <c r="A143" s="126"/>
      <c r="B143" s="124"/>
      <c r="C143" s="124"/>
      <c r="D143" s="124">
        <v>2708</v>
      </c>
    </row>
    <row r="144" spans="1:4" x14ac:dyDescent="0.25">
      <c r="A144" s="126"/>
      <c r="B144" s="124"/>
      <c r="C144" s="124"/>
      <c r="D144" s="124">
        <v>2709</v>
      </c>
    </row>
    <row r="145" spans="1:4" x14ac:dyDescent="0.25">
      <c r="A145" s="126"/>
      <c r="B145" s="124"/>
      <c r="C145" s="124"/>
      <c r="D145" s="124">
        <v>2710</v>
      </c>
    </row>
    <row r="146" spans="1:4" x14ac:dyDescent="0.25">
      <c r="A146" s="126"/>
      <c r="B146" s="124"/>
      <c r="C146" s="124"/>
      <c r="D146" s="124">
        <v>2711</v>
      </c>
    </row>
    <row r="147" spans="1:4" x14ac:dyDescent="0.25">
      <c r="A147" s="126"/>
      <c r="B147" s="124"/>
      <c r="C147" s="124"/>
      <c r="D147" s="124">
        <v>2712</v>
      </c>
    </row>
    <row r="148" spans="1:4" x14ac:dyDescent="0.25">
      <c r="A148" s="126"/>
      <c r="B148" s="124"/>
      <c r="C148" s="124"/>
      <c r="D148" s="124">
        <v>2713</v>
      </c>
    </row>
    <row r="149" spans="1:4" x14ac:dyDescent="0.25">
      <c r="A149" s="126"/>
      <c r="B149" s="124"/>
      <c r="C149" s="124"/>
      <c r="D149" s="124">
        <v>2714</v>
      </c>
    </row>
    <row r="150" spans="1:4" x14ac:dyDescent="0.25">
      <c r="A150" s="126"/>
      <c r="B150" s="124"/>
      <c r="C150" s="124"/>
      <c r="D150" s="124">
        <v>2715</v>
      </c>
    </row>
    <row r="151" spans="1:4" x14ac:dyDescent="0.25">
      <c r="A151" s="126"/>
      <c r="B151" s="124"/>
      <c r="C151" s="124"/>
      <c r="D151" s="124">
        <v>2716</v>
      </c>
    </row>
    <row r="152" spans="1:4" x14ac:dyDescent="0.25">
      <c r="A152" s="126"/>
      <c r="B152" s="124"/>
      <c r="C152" s="124"/>
      <c r="D152" s="124">
        <v>2717</v>
      </c>
    </row>
    <row r="153" spans="1:4" x14ac:dyDescent="0.25">
      <c r="A153" s="126"/>
      <c r="B153" s="124"/>
      <c r="C153" s="124"/>
      <c r="D153" s="124">
        <v>2718</v>
      </c>
    </row>
    <row r="154" spans="1:4" x14ac:dyDescent="0.25">
      <c r="A154" s="126"/>
      <c r="B154" s="124"/>
      <c r="C154" s="124"/>
      <c r="D154" s="124">
        <v>2719</v>
      </c>
    </row>
    <row r="155" spans="1:4" x14ac:dyDescent="0.25">
      <c r="A155" s="126"/>
      <c r="B155" s="124"/>
      <c r="C155" s="124"/>
      <c r="D155" s="124">
        <v>2720</v>
      </c>
    </row>
    <row r="156" spans="1:4" x14ac:dyDescent="0.25">
      <c r="A156" s="126"/>
      <c r="B156" s="124"/>
      <c r="C156" s="124"/>
      <c r="D156" s="124">
        <v>2721</v>
      </c>
    </row>
    <row r="157" spans="1:4" x14ac:dyDescent="0.25">
      <c r="A157" s="126"/>
      <c r="B157" s="124"/>
      <c r="C157" s="124"/>
      <c r="D157" s="124">
        <v>2722</v>
      </c>
    </row>
    <row r="158" spans="1:4" x14ac:dyDescent="0.25">
      <c r="A158" s="126"/>
      <c r="B158" s="124"/>
      <c r="C158" s="124"/>
      <c r="D158" s="124">
        <v>2723</v>
      </c>
    </row>
    <row r="159" spans="1:4" x14ac:dyDescent="0.25">
      <c r="A159" s="126"/>
      <c r="B159" s="124"/>
      <c r="C159" s="124"/>
      <c r="D159" s="124">
        <v>2724</v>
      </c>
    </row>
    <row r="160" spans="1:4" x14ac:dyDescent="0.25">
      <c r="A160" s="126"/>
      <c r="B160" s="124"/>
      <c r="C160" s="124"/>
      <c r="D160" s="124">
        <v>2725</v>
      </c>
    </row>
    <row r="161" spans="1:4" x14ac:dyDescent="0.25">
      <c r="A161" s="126"/>
      <c r="B161" s="124"/>
      <c r="C161" s="124"/>
      <c r="D161" s="124">
        <v>2726</v>
      </c>
    </row>
    <row r="162" spans="1:4" x14ac:dyDescent="0.25">
      <c r="A162" s="126"/>
      <c r="B162" s="124"/>
      <c r="C162" s="124"/>
      <c r="D162" s="124">
        <v>2727</v>
      </c>
    </row>
    <row r="163" spans="1:4" x14ac:dyDescent="0.25">
      <c r="A163" s="126"/>
      <c r="B163" s="124"/>
      <c r="C163" s="124"/>
      <c r="D163" s="124">
        <v>2728</v>
      </c>
    </row>
    <row r="164" spans="1:4" x14ac:dyDescent="0.25">
      <c r="A164" s="126"/>
      <c r="B164" s="124"/>
      <c r="C164" s="124"/>
      <c r="D164" s="124">
        <v>2729</v>
      </c>
    </row>
    <row r="165" spans="1:4" x14ac:dyDescent="0.25">
      <c r="A165" s="126"/>
      <c r="B165" s="124"/>
      <c r="C165" s="124"/>
      <c r="D165" s="124">
        <v>2730</v>
      </c>
    </row>
    <row r="166" spans="1:4" x14ac:dyDescent="0.25">
      <c r="A166" s="126"/>
      <c r="B166" s="124"/>
      <c r="C166" s="124"/>
      <c r="D166" s="124">
        <v>2731</v>
      </c>
    </row>
    <row r="167" spans="1:4" x14ac:dyDescent="0.25">
      <c r="A167" s="126"/>
      <c r="B167" s="124"/>
      <c r="C167" s="124"/>
      <c r="D167" s="124">
        <v>2732</v>
      </c>
    </row>
    <row r="168" spans="1:4" x14ac:dyDescent="0.25">
      <c r="A168" s="126"/>
      <c r="B168" s="124"/>
      <c r="C168" s="124"/>
      <c r="D168" s="124">
        <v>2733</v>
      </c>
    </row>
    <row r="169" spans="1:4" x14ac:dyDescent="0.25">
      <c r="A169" s="126"/>
      <c r="B169" s="124"/>
      <c r="C169" s="124"/>
      <c r="D169" s="124">
        <v>2734</v>
      </c>
    </row>
    <row r="170" spans="1:4" x14ac:dyDescent="0.25">
      <c r="A170" s="126"/>
      <c r="B170" s="124"/>
      <c r="C170" s="124"/>
      <c r="D170" s="124">
        <v>2735</v>
      </c>
    </row>
    <row r="171" spans="1:4" x14ac:dyDescent="0.25">
      <c r="A171" s="126"/>
      <c r="B171" s="124"/>
      <c r="C171" s="124"/>
      <c r="D171" s="124">
        <v>2736</v>
      </c>
    </row>
    <row r="172" spans="1:4" x14ac:dyDescent="0.25">
      <c r="A172" s="126"/>
      <c r="B172" s="124"/>
      <c r="C172" s="124"/>
      <c r="D172" s="124">
        <v>2737</v>
      </c>
    </row>
    <row r="173" spans="1:4" x14ac:dyDescent="0.25">
      <c r="A173" s="126"/>
      <c r="B173" s="124"/>
      <c r="C173" s="124"/>
      <c r="D173" s="124">
        <v>2738</v>
      </c>
    </row>
    <row r="174" spans="1:4" x14ac:dyDescent="0.25">
      <c r="A174" s="126"/>
      <c r="B174" s="124"/>
      <c r="C174" s="124"/>
      <c r="D174" s="124">
        <v>2739</v>
      </c>
    </row>
    <row r="175" spans="1:4" x14ac:dyDescent="0.25">
      <c r="A175" s="126"/>
      <c r="B175" s="124"/>
      <c r="C175" s="124"/>
      <c r="D175" s="124">
        <v>2740</v>
      </c>
    </row>
    <row r="176" spans="1:4" x14ac:dyDescent="0.25">
      <c r="A176" s="126"/>
      <c r="B176" s="124"/>
      <c r="C176" s="124"/>
      <c r="D176" s="124">
        <v>2741</v>
      </c>
    </row>
    <row r="177" spans="1:4" x14ac:dyDescent="0.25">
      <c r="A177" s="126"/>
      <c r="B177" s="124"/>
      <c r="C177" s="124"/>
      <c r="D177" s="124">
        <v>2742</v>
      </c>
    </row>
    <row r="178" spans="1:4" x14ac:dyDescent="0.25">
      <c r="A178" s="126"/>
      <c r="B178" s="124"/>
      <c r="C178" s="124"/>
      <c r="D178" s="124">
        <v>2743</v>
      </c>
    </row>
    <row r="179" spans="1:4" x14ac:dyDescent="0.25">
      <c r="A179" s="126"/>
      <c r="B179" s="124"/>
      <c r="C179" s="124"/>
      <c r="D179" s="124">
        <v>2744</v>
      </c>
    </row>
    <row r="180" spans="1:4" x14ac:dyDescent="0.25">
      <c r="A180" s="126"/>
      <c r="B180" s="124"/>
      <c r="C180" s="124"/>
      <c r="D180" s="124">
        <v>2745</v>
      </c>
    </row>
    <row r="181" spans="1:4" x14ac:dyDescent="0.25">
      <c r="A181" s="126"/>
      <c r="B181" s="124"/>
      <c r="C181" s="124"/>
      <c r="D181" s="124">
        <v>2746</v>
      </c>
    </row>
    <row r="182" spans="1:4" x14ac:dyDescent="0.25">
      <c r="A182" s="126"/>
      <c r="B182" s="124"/>
      <c r="C182" s="124"/>
      <c r="D182" s="124">
        <v>2747</v>
      </c>
    </row>
    <row r="183" spans="1:4" x14ac:dyDescent="0.25">
      <c r="A183" s="126"/>
      <c r="B183" s="124"/>
      <c r="C183" s="124"/>
      <c r="D183" s="124">
        <v>2748</v>
      </c>
    </row>
    <row r="184" spans="1:4" x14ac:dyDescent="0.25">
      <c r="A184" s="126"/>
      <c r="B184" s="124"/>
      <c r="C184" s="124"/>
      <c r="D184" s="124">
        <v>2749</v>
      </c>
    </row>
    <row r="185" spans="1:4" x14ac:dyDescent="0.25">
      <c r="A185" s="126"/>
      <c r="B185" s="124"/>
      <c r="C185" s="124"/>
      <c r="D185" s="124">
        <v>2750</v>
      </c>
    </row>
    <row r="186" spans="1:4" x14ac:dyDescent="0.25">
      <c r="A186" s="126"/>
      <c r="B186" s="124"/>
      <c r="C186" s="124"/>
      <c r="D186" s="124">
        <v>2751</v>
      </c>
    </row>
    <row r="187" spans="1:4" x14ac:dyDescent="0.25">
      <c r="A187" s="126"/>
      <c r="B187" s="124"/>
      <c r="C187" s="124"/>
      <c r="D187" s="124">
        <v>2752</v>
      </c>
    </row>
    <row r="188" spans="1:4" x14ac:dyDescent="0.25">
      <c r="A188" s="126"/>
      <c r="B188" s="124"/>
      <c r="C188" s="124"/>
      <c r="D188" s="124">
        <v>2753</v>
      </c>
    </row>
    <row r="189" spans="1:4" x14ac:dyDescent="0.25">
      <c r="A189" s="126"/>
      <c r="B189" s="124"/>
      <c r="C189" s="124"/>
      <c r="D189" s="124">
        <v>2754</v>
      </c>
    </row>
    <row r="190" spans="1:4" x14ac:dyDescent="0.25">
      <c r="A190" s="126"/>
      <c r="B190" s="124"/>
      <c r="C190" s="124"/>
      <c r="D190" s="124">
        <v>2755</v>
      </c>
    </row>
    <row r="191" spans="1:4" x14ac:dyDescent="0.25">
      <c r="A191" s="126"/>
      <c r="B191" s="124"/>
      <c r="C191" s="124"/>
      <c r="D191" s="124">
        <v>2756</v>
      </c>
    </row>
    <row r="192" spans="1:4" x14ac:dyDescent="0.25">
      <c r="A192" s="126"/>
      <c r="B192" s="124"/>
      <c r="C192" s="124"/>
      <c r="D192" s="124">
        <v>2757</v>
      </c>
    </row>
    <row r="193" spans="1:4" x14ac:dyDescent="0.25">
      <c r="A193" s="126"/>
      <c r="B193" s="124"/>
      <c r="C193" s="124"/>
      <c r="D193" s="124">
        <v>2758</v>
      </c>
    </row>
    <row r="194" spans="1:4" x14ac:dyDescent="0.25">
      <c r="A194" s="126"/>
      <c r="B194" s="124"/>
      <c r="C194" s="124"/>
      <c r="D194" s="124">
        <v>2759</v>
      </c>
    </row>
    <row r="195" spans="1:4" x14ac:dyDescent="0.25">
      <c r="A195" s="126"/>
      <c r="B195" s="124"/>
      <c r="C195" s="124"/>
      <c r="D195" s="124">
        <v>2760</v>
      </c>
    </row>
    <row r="196" spans="1:4" x14ac:dyDescent="0.25">
      <c r="A196" s="126"/>
      <c r="B196" s="124"/>
      <c r="C196" s="124"/>
      <c r="D196" s="124">
        <v>2761</v>
      </c>
    </row>
    <row r="197" spans="1:4" x14ac:dyDescent="0.25">
      <c r="A197" s="126"/>
      <c r="B197" s="124"/>
      <c r="C197" s="124"/>
      <c r="D197" s="124">
        <v>2762</v>
      </c>
    </row>
    <row r="198" spans="1:4" x14ac:dyDescent="0.25">
      <c r="A198" s="126"/>
      <c r="B198" s="124"/>
      <c r="C198" s="124"/>
      <c r="D198" s="124">
        <v>2763</v>
      </c>
    </row>
    <row r="199" spans="1:4" x14ac:dyDescent="0.25">
      <c r="A199" s="126"/>
      <c r="B199" s="124"/>
      <c r="C199" s="124"/>
      <c r="D199" s="124">
        <v>2764</v>
      </c>
    </row>
    <row r="200" spans="1:4" x14ac:dyDescent="0.25">
      <c r="A200" s="126"/>
      <c r="B200" s="124"/>
      <c r="C200" s="124"/>
      <c r="D200" s="124">
        <v>2765</v>
      </c>
    </row>
    <row r="201" spans="1:4" x14ac:dyDescent="0.25">
      <c r="A201" s="126"/>
      <c r="B201" s="124"/>
      <c r="C201" s="124"/>
      <c r="D201" s="124">
        <v>2766</v>
      </c>
    </row>
    <row r="202" spans="1:4" x14ac:dyDescent="0.25">
      <c r="A202" s="126"/>
      <c r="B202" s="124"/>
      <c r="C202" s="124"/>
      <c r="D202" s="124">
        <v>2767</v>
      </c>
    </row>
    <row r="203" spans="1:4" x14ac:dyDescent="0.25">
      <c r="A203" s="126"/>
      <c r="B203" s="124"/>
      <c r="C203" s="124"/>
      <c r="D203" s="124">
        <v>2768</v>
      </c>
    </row>
    <row r="204" spans="1:4" x14ac:dyDescent="0.25">
      <c r="A204" s="126"/>
      <c r="B204" s="124"/>
      <c r="C204" s="124"/>
      <c r="D204" s="124">
        <v>2769</v>
      </c>
    </row>
    <row r="205" spans="1:4" x14ac:dyDescent="0.25">
      <c r="A205" s="126"/>
      <c r="B205" s="124"/>
      <c r="C205" s="124"/>
      <c r="D205" s="124">
        <v>2770</v>
      </c>
    </row>
    <row r="206" spans="1:4" x14ac:dyDescent="0.25">
      <c r="A206" s="126"/>
      <c r="B206" s="124"/>
      <c r="C206" s="124"/>
      <c r="D206" s="124">
        <v>2771</v>
      </c>
    </row>
    <row r="207" spans="1:4" x14ac:dyDescent="0.25">
      <c r="A207" s="126"/>
      <c r="B207" s="124"/>
      <c r="C207" s="124"/>
      <c r="D207" s="124">
        <v>2772</v>
      </c>
    </row>
    <row r="208" spans="1:4" x14ac:dyDescent="0.25">
      <c r="A208" s="126"/>
      <c r="B208" s="124"/>
      <c r="C208" s="124"/>
      <c r="D208" s="124">
        <v>2773</v>
      </c>
    </row>
    <row r="209" spans="1:4" x14ac:dyDescent="0.25">
      <c r="A209" s="126"/>
      <c r="B209" s="124"/>
      <c r="C209" s="124"/>
      <c r="D209" s="124">
        <v>2774</v>
      </c>
    </row>
    <row r="210" spans="1:4" x14ac:dyDescent="0.25">
      <c r="A210" s="126"/>
      <c r="B210" s="124"/>
      <c r="C210" s="124"/>
      <c r="D210" s="124">
        <v>2775</v>
      </c>
    </row>
    <row r="211" spans="1:4" x14ac:dyDescent="0.25">
      <c r="A211" s="126"/>
      <c r="B211" s="124"/>
      <c r="C211" s="124"/>
      <c r="D211" s="124">
        <v>2776</v>
      </c>
    </row>
    <row r="212" spans="1:4" x14ac:dyDescent="0.25">
      <c r="A212" s="126"/>
      <c r="B212" s="124"/>
      <c r="C212" s="124"/>
      <c r="D212" s="124">
        <v>2777</v>
      </c>
    </row>
    <row r="213" spans="1:4" x14ac:dyDescent="0.25">
      <c r="A213" s="126"/>
      <c r="B213" s="124"/>
      <c r="C213" s="124"/>
      <c r="D213" s="124">
        <v>2778</v>
      </c>
    </row>
    <row r="214" spans="1:4" x14ac:dyDescent="0.25">
      <c r="A214" s="126"/>
      <c r="B214" s="124"/>
      <c r="C214" s="124"/>
      <c r="D214" s="124">
        <v>2779</v>
      </c>
    </row>
    <row r="215" spans="1:4" x14ac:dyDescent="0.25">
      <c r="A215" s="126"/>
      <c r="B215" s="124"/>
      <c r="C215" s="124"/>
      <c r="D215" s="124">
        <v>2780</v>
      </c>
    </row>
    <row r="216" spans="1:4" x14ac:dyDescent="0.25">
      <c r="A216" s="126"/>
      <c r="B216" s="124"/>
      <c r="C216" s="124"/>
      <c r="D216" s="124">
        <v>2781</v>
      </c>
    </row>
    <row r="217" spans="1:4" x14ac:dyDescent="0.25">
      <c r="A217" s="126"/>
      <c r="B217" s="124"/>
      <c r="C217" s="124"/>
      <c r="D217" s="124">
        <v>2782</v>
      </c>
    </row>
    <row r="218" spans="1:4" x14ac:dyDescent="0.25">
      <c r="A218" s="126"/>
      <c r="B218" s="124"/>
      <c r="C218" s="124"/>
      <c r="D218" s="124">
        <v>2783</v>
      </c>
    </row>
    <row r="219" spans="1:4" x14ac:dyDescent="0.25">
      <c r="A219" s="126"/>
      <c r="B219" s="124"/>
      <c r="C219" s="124"/>
      <c r="D219" s="124">
        <v>2784</v>
      </c>
    </row>
    <row r="220" spans="1:4" x14ac:dyDescent="0.25">
      <c r="A220" s="126"/>
      <c r="B220" s="124"/>
      <c r="C220" s="124"/>
      <c r="D220" s="124">
        <v>2785</v>
      </c>
    </row>
    <row r="221" spans="1:4" x14ac:dyDescent="0.25">
      <c r="A221" s="126"/>
      <c r="B221" s="124"/>
      <c r="C221" s="124"/>
      <c r="D221" s="124">
        <v>2786</v>
      </c>
    </row>
    <row r="222" spans="1:4" x14ac:dyDescent="0.25">
      <c r="A222" s="126"/>
      <c r="B222" s="124"/>
      <c r="C222" s="124"/>
      <c r="D222" s="124">
        <v>2787</v>
      </c>
    </row>
    <row r="223" spans="1:4" x14ac:dyDescent="0.25">
      <c r="A223" s="126"/>
      <c r="B223" s="124"/>
      <c r="C223" s="124"/>
      <c r="D223" s="124">
        <v>2788</v>
      </c>
    </row>
    <row r="224" spans="1:4" x14ac:dyDescent="0.25">
      <c r="A224" s="126"/>
      <c r="B224" s="124"/>
      <c r="C224" s="124"/>
      <c r="D224" s="124">
        <v>2789</v>
      </c>
    </row>
    <row r="225" spans="1:4" x14ac:dyDescent="0.25">
      <c r="A225" s="126"/>
      <c r="B225" s="124"/>
      <c r="C225" s="124"/>
      <c r="D225" s="124">
        <v>2790</v>
      </c>
    </row>
    <row r="226" spans="1:4" x14ac:dyDescent="0.25">
      <c r="A226" s="126"/>
      <c r="B226" s="124"/>
      <c r="C226" s="124"/>
      <c r="D226" s="124">
        <v>2791</v>
      </c>
    </row>
    <row r="227" spans="1:4" x14ac:dyDescent="0.25">
      <c r="A227" s="126"/>
      <c r="B227" s="124"/>
      <c r="C227" s="124"/>
      <c r="D227" s="124">
        <v>2792</v>
      </c>
    </row>
    <row r="228" spans="1:4" x14ac:dyDescent="0.25">
      <c r="A228" s="126"/>
      <c r="B228" s="124"/>
      <c r="C228" s="124"/>
      <c r="D228" s="124">
        <v>2793</v>
      </c>
    </row>
    <row r="229" spans="1:4" x14ac:dyDescent="0.25">
      <c r="A229" s="126"/>
      <c r="B229" s="124"/>
      <c r="C229" s="124"/>
      <c r="D229" s="124">
        <v>2794</v>
      </c>
    </row>
    <row r="230" spans="1:4" x14ac:dyDescent="0.25">
      <c r="A230" s="126"/>
      <c r="B230" s="124"/>
      <c r="C230" s="124"/>
      <c r="D230" s="124">
        <v>2795</v>
      </c>
    </row>
    <row r="231" spans="1:4" x14ac:dyDescent="0.25">
      <c r="A231" s="126"/>
      <c r="B231" s="124"/>
      <c r="C231" s="124"/>
      <c r="D231" s="124">
        <v>2796</v>
      </c>
    </row>
    <row r="232" spans="1:4" x14ac:dyDescent="0.25">
      <c r="A232" s="126"/>
      <c r="B232" s="124"/>
      <c r="C232" s="124"/>
      <c r="D232" s="124">
        <v>2797</v>
      </c>
    </row>
    <row r="233" spans="1:4" x14ac:dyDescent="0.25">
      <c r="A233" s="126"/>
      <c r="B233" s="124"/>
      <c r="C233" s="124"/>
      <c r="D233" s="124">
        <v>2798</v>
      </c>
    </row>
    <row r="234" spans="1:4" x14ac:dyDescent="0.25">
      <c r="A234" s="126"/>
      <c r="B234" s="124"/>
      <c r="C234" s="124"/>
      <c r="D234" s="124">
        <v>2799</v>
      </c>
    </row>
    <row r="235" spans="1:4" x14ac:dyDescent="0.25">
      <c r="A235" s="126"/>
      <c r="B235" s="124"/>
      <c r="C235" s="124"/>
      <c r="D235" s="124">
        <v>2800</v>
      </c>
    </row>
    <row r="236" spans="1:4" x14ac:dyDescent="0.25">
      <c r="A236" s="126"/>
      <c r="B236" s="124"/>
      <c r="C236" s="124"/>
      <c r="D236" s="124">
        <v>2801</v>
      </c>
    </row>
    <row r="237" spans="1:4" x14ac:dyDescent="0.25">
      <c r="A237" s="126"/>
      <c r="B237" s="124"/>
      <c r="C237" s="124"/>
      <c r="D237" s="124">
        <v>2802</v>
      </c>
    </row>
    <row r="238" spans="1:4" x14ac:dyDescent="0.25">
      <c r="A238" s="126"/>
      <c r="B238" s="124"/>
      <c r="C238" s="124"/>
      <c r="D238" s="124">
        <v>2803</v>
      </c>
    </row>
    <row r="239" spans="1:4" x14ac:dyDescent="0.25">
      <c r="A239" s="126"/>
      <c r="B239" s="124"/>
      <c r="C239" s="124"/>
      <c r="D239" s="124">
        <v>2804</v>
      </c>
    </row>
    <row r="240" spans="1:4" x14ac:dyDescent="0.25">
      <c r="A240" s="126"/>
      <c r="B240" s="124"/>
      <c r="C240" s="124"/>
      <c r="D240" s="124">
        <v>2805</v>
      </c>
    </row>
    <row r="241" spans="1:4" x14ac:dyDescent="0.25">
      <c r="A241" s="126"/>
      <c r="B241" s="124"/>
      <c r="C241" s="124"/>
      <c r="D241" s="124">
        <v>2806</v>
      </c>
    </row>
    <row r="242" spans="1:4" x14ac:dyDescent="0.25">
      <c r="A242" s="126"/>
      <c r="B242" s="124"/>
      <c r="C242" s="124"/>
      <c r="D242" s="124">
        <v>2807</v>
      </c>
    </row>
    <row r="243" spans="1:4" x14ac:dyDescent="0.25">
      <c r="A243" s="126"/>
      <c r="B243" s="124"/>
      <c r="C243" s="124"/>
      <c r="D243" s="124">
        <v>2808</v>
      </c>
    </row>
    <row r="244" spans="1:4" x14ac:dyDescent="0.25">
      <c r="A244" s="126"/>
      <c r="B244" s="124"/>
      <c r="C244" s="124"/>
      <c r="D244" s="124">
        <v>2809</v>
      </c>
    </row>
    <row r="245" spans="1:4" x14ac:dyDescent="0.25">
      <c r="A245" s="126"/>
      <c r="B245" s="124"/>
      <c r="C245" s="124"/>
      <c r="D245" s="124">
        <v>2810</v>
      </c>
    </row>
    <row r="246" spans="1:4" x14ac:dyDescent="0.25">
      <c r="A246" s="126"/>
      <c r="B246" s="124"/>
      <c r="C246" s="124"/>
      <c r="D246" s="124">
        <v>2811</v>
      </c>
    </row>
    <row r="247" spans="1:4" x14ac:dyDescent="0.25">
      <c r="A247" s="126"/>
      <c r="B247" s="124"/>
      <c r="C247" s="124"/>
      <c r="D247" s="124">
        <v>2812</v>
      </c>
    </row>
    <row r="248" spans="1:4" x14ac:dyDescent="0.25">
      <c r="A248" s="126"/>
      <c r="B248" s="124"/>
      <c r="C248" s="124"/>
      <c r="D248" s="124">
        <v>2813</v>
      </c>
    </row>
    <row r="249" spans="1:4" x14ac:dyDescent="0.25">
      <c r="A249" s="126"/>
      <c r="B249" s="124"/>
      <c r="C249" s="124"/>
      <c r="D249" s="124">
        <v>2814</v>
      </c>
    </row>
    <row r="250" spans="1:4" x14ac:dyDescent="0.25">
      <c r="A250" s="126"/>
      <c r="B250" s="124"/>
      <c r="C250" s="124"/>
      <c r="D250" s="124">
        <v>2815</v>
      </c>
    </row>
    <row r="251" spans="1:4" x14ac:dyDescent="0.25">
      <c r="A251" s="126"/>
      <c r="B251" s="124"/>
      <c r="C251" s="124"/>
      <c r="D251" s="124">
        <v>2816</v>
      </c>
    </row>
    <row r="252" spans="1:4" x14ac:dyDescent="0.25">
      <c r="A252" s="126"/>
      <c r="B252" s="124"/>
      <c r="C252" s="124"/>
      <c r="D252" s="124">
        <v>2817</v>
      </c>
    </row>
    <row r="253" spans="1:4" x14ac:dyDescent="0.25">
      <c r="A253" s="126"/>
      <c r="B253" s="124"/>
      <c r="C253" s="124"/>
      <c r="D253" s="124">
        <v>2818</v>
      </c>
    </row>
    <row r="254" spans="1:4" x14ac:dyDescent="0.25">
      <c r="A254" s="126"/>
      <c r="B254" s="124"/>
      <c r="C254" s="124"/>
      <c r="D254" s="124">
        <v>2819</v>
      </c>
    </row>
    <row r="255" spans="1:4" x14ac:dyDescent="0.25">
      <c r="A255" s="126"/>
      <c r="B255" s="124"/>
      <c r="C255" s="124"/>
      <c r="D255" s="124">
        <v>2820</v>
      </c>
    </row>
    <row r="256" spans="1:4" x14ac:dyDescent="0.25">
      <c r="A256" s="126"/>
      <c r="B256" s="124"/>
      <c r="C256" s="124"/>
      <c r="D256" s="124">
        <v>2821</v>
      </c>
    </row>
    <row r="257" spans="1:4" x14ac:dyDescent="0.25">
      <c r="A257" s="126"/>
      <c r="B257" s="124"/>
      <c r="C257" s="124"/>
      <c r="D257" s="124">
        <v>2822</v>
      </c>
    </row>
    <row r="258" spans="1:4" x14ac:dyDescent="0.25">
      <c r="A258" s="126"/>
      <c r="B258" s="124"/>
      <c r="C258" s="124"/>
      <c r="D258" s="124">
        <v>2823</v>
      </c>
    </row>
    <row r="259" spans="1:4" x14ac:dyDescent="0.25">
      <c r="A259" s="126"/>
      <c r="B259" s="124"/>
      <c r="C259" s="124"/>
      <c r="D259" s="124">
        <v>2824</v>
      </c>
    </row>
    <row r="260" spans="1:4" x14ac:dyDescent="0.25">
      <c r="A260" s="126"/>
      <c r="B260" s="124"/>
      <c r="C260" s="124"/>
      <c r="D260" s="124">
        <v>2825</v>
      </c>
    </row>
    <row r="261" spans="1:4" x14ac:dyDescent="0.25">
      <c r="A261" s="126"/>
      <c r="B261" s="124"/>
      <c r="C261" s="124"/>
      <c r="D261" s="124">
        <v>2826</v>
      </c>
    </row>
    <row r="262" spans="1:4" x14ac:dyDescent="0.25">
      <c r="A262" s="126"/>
      <c r="B262" s="124"/>
      <c r="C262" s="124"/>
      <c r="D262" s="124">
        <v>2827</v>
      </c>
    </row>
    <row r="263" spans="1:4" x14ac:dyDescent="0.25">
      <c r="A263" s="126"/>
      <c r="B263" s="124"/>
      <c r="C263" s="124"/>
      <c r="D263" s="124">
        <v>2828</v>
      </c>
    </row>
    <row r="264" spans="1:4" x14ac:dyDescent="0.25">
      <c r="A264" s="126"/>
      <c r="B264" s="124"/>
      <c r="C264" s="124"/>
      <c r="D264" s="124">
        <v>2829</v>
      </c>
    </row>
    <row r="265" spans="1:4" x14ac:dyDescent="0.25">
      <c r="A265" s="126"/>
      <c r="B265" s="124"/>
      <c r="C265" s="124"/>
      <c r="D265" s="124">
        <v>2830</v>
      </c>
    </row>
    <row r="266" spans="1:4" x14ac:dyDescent="0.25">
      <c r="A266" s="126"/>
      <c r="B266" s="124"/>
      <c r="C266" s="124"/>
      <c r="D266" s="124">
        <v>2831</v>
      </c>
    </row>
    <row r="267" spans="1:4" x14ac:dyDescent="0.25">
      <c r="A267" s="126"/>
      <c r="B267" s="124"/>
      <c r="C267" s="124"/>
      <c r="D267" s="124">
        <v>2832</v>
      </c>
    </row>
    <row r="268" spans="1:4" x14ac:dyDescent="0.25">
      <c r="A268" s="126"/>
      <c r="B268" s="124"/>
      <c r="C268" s="124"/>
      <c r="D268" s="124">
        <v>2833</v>
      </c>
    </row>
    <row r="269" spans="1:4" x14ac:dyDescent="0.25">
      <c r="A269" s="126"/>
      <c r="B269" s="124"/>
      <c r="C269" s="124"/>
      <c r="D269" s="124">
        <v>2834</v>
      </c>
    </row>
    <row r="270" spans="1:4" x14ac:dyDescent="0.25">
      <c r="A270" s="126"/>
      <c r="B270" s="124"/>
      <c r="C270" s="124"/>
      <c r="D270" s="124">
        <v>2835</v>
      </c>
    </row>
    <row r="271" spans="1:4" x14ac:dyDescent="0.25">
      <c r="A271" s="126"/>
      <c r="B271" s="124"/>
      <c r="C271" s="124"/>
      <c r="D271" s="124">
        <v>2836</v>
      </c>
    </row>
    <row r="272" spans="1:4" x14ac:dyDescent="0.25">
      <c r="A272" s="126"/>
      <c r="B272" s="124"/>
      <c r="C272" s="124"/>
      <c r="D272" s="124">
        <v>2837</v>
      </c>
    </row>
    <row r="273" spans="1:4" x14ac:dyDescent="0.25">
      <c r="A273" s="126"/>
      <c r="B273" s="124"/>
      <c r="C273" s="124"/>
      <c r="D273" s="124">
        <v>2838</v>
      </c>
    </row>
    <row r="274" spans="1:4" x14ac:dyDescent="0.25">
      <c r="A274" s="126"/>
      <c r="B274" s="124"/>
      <c r="C274" s="124"/>
      <c r="D274" s="124">
        <v>2839</v>
      </c>
    </row>
    <row r="275" spans="1:4" x14ac:dyDescent="0.25">
      <c r="A275" s="126"/>
      <c r="B275" s="124"/>
      <c r="C275" s="124"/>
      <c r="D275" s="124">
        <v>2840</v>
      </c>
    </row>
    <row r="276" spans="1:4" x14ac:dyDescent="0.25">
      <c r="A276" s="126"/>
      <c r="B276" s="124"/>
      <c r="C276" s="124"/>
      <c r="D276" s="124">
        <v>2841</v>
      </c>
    </row>
    <row r="277" spans="1:4" x14ac:dyDescent="0.25">
      <c r="A277" s="126"/>
      <c r="B277" s="124"/>
      <c r="C277" s="124"/>
      <c r="D277" s="124">
        <v>2842</v>
      </c>
    </row>
    <row r="278" spans="1:4" x14ac:dyDescent="0.25">
      <c r="A278" s="126"/>
      <c r="B278" s="124"/>
      <c r="C278" s="124"/>
      <c r="D278" s="124">
        <v>2843</v>
      </c>
    </row>
    <row r="279" spans="1:4" x14ac:dyDescent="0.25">
      <c r="A279" s="126"/>
      <c r="B279" s="124"/>
      <c r="C279" s="124"/>
      <c r="D279" s="124">
        <v>2844</v>
      </c>
    </row>
    <row r="280" spans="1:4" x14ac:dyDescent="0.25">
      <c r="A280" s="126"/>
      <c r="B280" s="124"/>
      <c r="C280" s="124"/>
      <c r="D280" s="124">
        <v>2845</v>
      </c>
    </row>
    <row r="281" spans="1:4" x14ac:dyDescent="0.25">
      <c r="A281" s="126"/>
      <c r="B281" s="124"/>
      <c r="C281" s="124"/>
      <c r="D281" s="124">
        <v>2846</v>
      </c>
    </row>
    <row r="282" spans="1:4" x14ac:dyDescent="0.25">
      <c r="A282" s="126"/>
      <c r="B282" s="124"/>
      <c r="C282" s="124"/>
      <c r="D282" s="124">
        <v>2847</v>
      </c>
    </row>
    <row r="283" spans="1:4" x14ac:dyDescent="0.25">
      <c r="A283" s="126"/>
      <c r="B283" s="124"/>
      <c r="C283" s="124"/>
      <c r="D283" s="124">
        <v>2848</v>
      </c>
    </row>
    <row r="284" spans="1:4" x14ac:dyDescent="0.25">
      <c r="A284" s="126"/>
      <c r="B284" s="124"/>
      <c r="C284" s="124"/>
      <c r="D284" s="124">
        <v>2849</v>
      </c>
    </row>
    <row r="285" spans="1:4" x14ac:dyDescent="0.25">
      <c r="A285" s="126"/>
      <c r="B285" s="124"/>
      <c r="C285" s="124"/>
      <c r="D285" s="124">
        <v>2850</v>
      </c>
    </row>
    <row r="286" spans="1:4" x14ac:dyDescent="0.25">
      <c r="A286" s="126"/>
      <c r="B286" s="124"/>
      <c r="C286" s="124"/>
      <c r="D286" s="124">
        <v>2851</v>
      </c>
    </row>
    <row r="287" spans="1:4" x14ac:dyDescent="0.25">
      <c r="A287" s="126"/>
      <c r="B287" s="124"/>
      <c r="C287" s="124"/>
      <c r="D287" s="124">
        <v>2852</v>
      </c>
    </row>
    <row r="288" spans="1:4" x14ac:dyDescent="0.25">
      <c r="A288" s="126"/>
      <c r="B288" s="124"/>
      <c r="C288" s="124"/>
      <c r="D288" s="124">
        <v>2853</v>
      </c>
    </row>
    <row r="289" spans="1:4" x14ac:dyDescent="0.25">
      <c r="A289" s="126"/>
      <c r="B289" s="124"/>
      <c r="C289" s="124"/>
      <c r="D289" s="124">
        <v>2854</v>
      </c>
    </row>
    <row r="290" spans="1:4" x14ac:dyDescent="0.25">
      <c r="A290" s="126"/>
      <c r="B290" s="124"/>
      <c r="C290" s="124"/>
      <c r="D290" s="124">
        <v>2855</v>
      </c>
    </row>
    <row r="291" spans="1:4" x14ac:dyDescent="0.25">
      <c r="A291" s="126"/>
      <c r="B291" s="124"/>
      <c r="C291" s="124"/>
      <c r="D291" s="124">
        <v>2856</v>
      </c>
    </row>
    <row r="292" spans="1:4" x14ac:dyDescent="0.25">
      <c r="A292" s="126"/>
      <c r="B292" s="124"/>
      <c r="C292" s="124"/>
      <c r="D292" s="124">
        <v>2857</v>
      </c>
    </row>
    <row r="293" spans="1:4" x14ac:dyDescent="0.25">
      <c r="A293" s="126"/>
      <c r="B293" s="124"/>
      <c r="C293" s="124"/>
      <c r="D293" s="124">
        <v>2858</v>
      </c>
    </row>
    <row r="294" spans="1:4" x14ac:dyDescent="0.25">
      <c r="A294" s="126"/>
      <c r="B294" s="124"/>
      <c r="C294" s="124"/>
      <c r="D294" s="124">
        <v>2859</v>
      </c>
    </row>
    <row r="295" spans="1:4" x14ac:dyDescent="0.25">
      <c r="A295" s="126"/>
      <c r="B295" s="124"/>
      <c r="C295" s="124"/>
      <c r="D295" s="124">
        <v>2860</v>
      </c>
    </row>
    <row r="296" spans="1:4" x14ac:dyDescent="0.25">
      <c r="A296" s="126"/>
      <c r="B296" s="124"/>
      <c r="C296" s="124"/>
      <c r="D296" s="124">
        <v>2861</v>
      </c>
    </row>
    <row r="297" spans="1:4" x14ac:dyDescent="0.25">
      <c r="A297" s="126"/>
      <c r="B297" s="124"/>
      <c r="C297" s="124"/>
      <c r="D297" s="124">
        <v>2862</v>
      </c>
    </row>
    <row r="298" spans="1:4" x14ac:dyDescent="0.25">
      <c r="A298" s="126"/>
      <c r="B298" s="124"/>
      <c r="C298" s="124"/>
      <c r="D298" s="124">
        <v>2863</v>
      </c>
    </row>
    <row r="299" spans="1:4" x14ac:dyDescent="0.25">
      <c r="A299" s="126"/>
      <c r="B299" s="124"/>
      <c r="C299" s="124"/>
      <c r="D299" s="124">
        <v>2864</v>
      </c>
    </row>
    <row r="300" spans="1:4" x14ac:dyDescent="0.25">
      <c r="A300" s="126"/>
      <c r="B300" s="124"/>
      <c r="C300" s="124"/>
      <c r="D300" s="124">
        <v>2865</v>
      </c>
    </row>
    <row r="301" spans="1:4" x14ac:dyDescent="0.25">
      <c r="A301" s="126"/>
      <c r="B301" s="124"/>
      <c r="C301" s="124"/>
      <c r="D301" s="124">
        <v>2866</v>
      </c>
    </row>
    <row r="302" spans="1:4" x14ac:dyDescent="0.25">
      <c r="A302" s="126"/>
      <c r="B302" s="124"/>
      <c r="C302" s="124"/>
      <c r="D302" s="124">
        <v>2867</v>
      </c>
    </row>
    <row r="303" spans="1:4" x14ac:dyDescent="0.25">
      <c r="A303" s="126"/>
      <c r="B303" s="124"/>
      <c r="C303" s="124"/>
      <c r="D303" s="124">
        <v>2868</v>
      </c>
    </row>
    <row r="304" spans="1:4" x14ac:dyDescent="0.25">
      <c r="A304" s="126"/>
      <c r="B304" s="124"/>
      <c r="C304" s="124"/>
      <c r="D304" s="124">
        <v>2869</v>
      </c>
    </row>
    <row r="305" spans="1:4" x14ac:dyDescent="0.25">
      <c r="A305" s="126"/>
      <c r="B305" s="124"/>
      <c r="C305" s="124"/>
      <c r="D305" s="124">
        <v>2870</v>
      </c>
    </row>
    <row r="306" spans="1:4" x14ac:dyDescent="0.25">
      <c r="A306" s="126"/>
      <c r="B306" s="124"/>
      <c r="C306" s="124"/>
      <c r="D306" s="124">
        <v>2871</v>
      </c>
    </row>
    <row r="307" spans="1:4" x14ac:dyDescent="0.25">
      <c r="A307" s="126"/>
      <c r="B307" s="124"/>
      <c r="C307" s="124"/>
      <c r="D307" s="124">
        <v>2872</v>
      </c>
    </row>
    <row r="308" spans="1:4" x14ac:dyDescent="0.25">
      <c r="A308" s="126"/>
      <c r="B308" s="124"/>
      <c r="C308" s="124"/>
      <c r="D308" s="124">
        <v>2873</v>
      </c>
    </row>
    <row r="309" spans="1:4" x14ac:dyDescent="0.25">
      <c r="A309" s="126"/>
      <c r="B309" s="124"/>
      <c r="C309" s="124"/>
      <c r="D309" s="124">
        <v>2874</v>
      </c>
    </row>
    <row r="310" spans="1:4" x14ac:dyDescent="0.25">
      <c r="A310" s="126"/>
      <c r="B310" s="124"/>
      <c r="C310" s="124"/>
      <c r="D310" s="124">
        <v>2875</v>
      </c>
    </row>
    <row r="311" spans="1:4" x14ac:dyDescent="0.25">
      <c r="A311" s="126"/>
      <c r="B311" s="124"/>
      <c r="C311" s="124"/>
      <c r="D311" s="124">
        <v>2876</v>
      </c>
    </row>
    <row r="312" spans="1:4" x14ac:dyDescent="0.25">
      <c r="A312" s="126"/>
      <c r="B312" s="124"/>
      <c r="C312" s="124"/>
      <c r="D312" s="124">
        <v>2877</v>
      </c>
    </row>
    <row r="313" spans="1:4" x14ac:dyDescent="0.25">
      <c r="A313" s="126"/>
      <c r="B313" s="124"/>
      <c r="C313" s="124"/>
      <c r="D313" s="124">
        <v>2878</v>
      </c>
    </row>
    <row r="314" spans="1:4" x14ac:dyDescent="0.25">
      <c r="A314" s="126"/>
      <c r="B314" s="124"/>
      <c r="C314" s="124"/>
      <c r="D314" s="124">
        <v>2879</v>
      </c>
    </row>
    <row r="315" spans="1:4" x14ac:dyDescent="0.25">
      <c r="A315" s="126"/>
      <c r="B315" s="124"/>
      <c r="C315" s="124"/>
      <c r="D315" s="124">
        <v>2880</v>
      </c>
    </row>
    <row r="316" spans="1:4" x14ac:dyDescent="0.25">
      <c r="A316" s="126"/>
      <c r="B316" s="124"/>
      <c r="C316" s="124"/>
      <c r="D316" s="124">
        <v>2881</v>
      </c>
    </row>
    <row r="317" spans="1:4" x14ac:dyDescent="0.25">
      <c r="A317" s="126"/>
      <c r="B317" s="124"/>
      <c r="C317" s="124"/>
      <c r="D317" s="124">
        <v>2882</v>
      </c>
    </row>
    <row r="318" spans="1:4" x14ac:dyDescent="0.25">
      <c r="A318" s="126"/>
      <c r="B318" s="124"/>
      <c r="C318" s="124"/>
      <c r="D318" s="124">
        <v>2883</v>
      </c>
    </row>
    <row r="319" spans="1:4" x14ac:dyDescent="0.25">
      <c r="A319" s="126"/>
      <c r="B319" s="124"/>
      <c r="C319" s="124"/>
      <c r="D319" s="124">
        <v>2884</v>
      </c>
    </row>
    <row r="320" spans="1:4" x14ac:dyDescent="0.25">
      <c r="A320" s="126"/>
      <c r="B320" s="124"/>
      <c r="C320" s="124"/>
      <c r="D320" s="124">
        <v>2885</v>
      </c>
    </row>
    <row r="321" spans="1:4" x14ac:dyDescent="0.25">
      <c r="A321" s="126"/>
      <c r="B321" s="124"/>
      <c r="C321" s="124"/>
      <c r="D321" s="124">
        <v>2886</v>
      </c>
    </row>
    <row r="322" spans="1:4" x14ac:dyDescent="0.25">
      <c r="A322" s="126"/>
      <c r="B322" s="124"/>
      <c r="C322" s="124"/>
      <c r="D322" s="124">
        <v>2887</v>
      </c>
    </row>
    <row r="323" spans="1:4" x14ac:dyDescent="0.25">
      <c r="A323" s="126"/>
      <c r="B323" s="124"/>
      <c r="C323" s="124"/>
      <c r="D323" s="124">
        <v>2888</v>
      </c>
    </row>
    <row r="324" spans="1:4" x14ac:dyDescent="0.25">
      <c r="A324" s="126"/>
      <c r="B324" s="124"/>
      <c r="C324" s="124"/>
      <c r="D324" s="124">
        <v>2889</v>
      </c>
    </row>
    <row r="325" spans="1:4" x14ac:dyDescent="0.25">
      <c r="A325" s="126"/>
      <c r="B325" s="124"/>
      <c r="C325" s="124"/>
      <c r="D325" s="124">
        <v>2890</v>
      </c>
    </row>
    <row r="326" spans="1:4" x14ac:dyDescent="0.25">
      <c r="A326" s="126"/>
      <c r="B326" s="124"/>
      <c r="C326" s="124"/>
      <c r="D326" s="124">
        <v>2891</v>
      </c>
    </row>
    <row r="327" spans="1:4" x14ac:dyDescent="0.25">
      <c r="A327" s="126"/>
      <c r="B327" s="124"/>
      <c r="C327" s="124"/>
      <c r="D327" s="124">
        <v>2892</v>
      </c>
    </row>
    <row r="328" spans="1:4" x14ac:dyDescent="0.25">
      <c r="A328" s="126"/>
      <c r="B328" s="124"/>
      <c r="C328" s="124"/>
      <c r="D328" s="124">
        <v>2893</v>
      </c>
    </row>
    <row r="329" spans="1:4" x14ac:dyDescent="0.25">
      <c r="A329" s="126"/>
      <c r="B329" s="124"/>
      <c r="C329" s="124"/>
      <c r="D329" s="124">
        <v>2894</v>
      </c>
    </row>
    <row r="330" spans="1:4" x14ac:dyDescent="0.25">
      <c r="A330" s="126"/>
      <c r="B330" s="124"/>
      <c r="C330" s="124"/>
      <c r="D330" s="124">
        <v>2895</v>
      </c>
    </row>
    <row r="331" spans="1:4" x14ac:dyDescent="0.25">
      <c r="A331" s="126"/>
      <c r="B331" s="124"/>
      <c r="C331" s="124"/>
      <c r="D331" s="124">
        <v>2896</v>
      </c>
    </row>
    <row r="332" spans="1:4" x14ac:dyDescent="0.25">
      <c r="A332" s="126"/>
      <c r="B332" s="124"/>
      <c r="C332" s="124"/>
      <c r="D332" s="124">
        <v>2897</v>
      </c>
    </row>
    <row r="333" spans="1:4" x14ac:dyDescent="0.25">
      <c r="A333" s="126"/>
      <c r="B333" s="124"/>
      <c r="C333" s="124"/>
      <c r="D333" s="124">
        <v>2898</v>
      </c>
    </row>
    <row r="334" spans="1:4" x14ac:dyDescent="0.25">
      <c r="A334" s="126"/>
      <c r="B334" s="124"/>
      <c r="C334" s="124"/>
      <c r="D334" s="124">
        <v>2899</v>
      </c>
    </row>
    <row r="335" spans="1:4" x14ac:dyDescent="0.25">
      <c r="A335" s="126"/>
      <c r="B335" s="124"/>
      <c r="C335" s="124"/>
      <c r="D335" s="124">
        <v>2900</v>
      </c>
    </row>
    <row r="336" spans="1:4" x14ac:dyDescent="0.25">
      <c r="A336" s="126"/>
      <c r="B336" s="124"/>
      <c r="C336" s="124"/>
      <c r="D336" s="124">
        <v>2901</v>
      </c>
    </row>
    <row r="337" spans="1:4" x14ac:dyDescent="0.25">
      <c r="A337" s="126"/>
      <c r="B337" s="124"/>
      <c r="C337" s="124"/>
      <c r="D337" s="124">
        <v>2902</v>
      </c>
    </row>
    <row r="338" spans="1:4" x14ac:dyDescent="0.25">
      <c r="A338" s="126"/>
      <c r="B338" s="124"/>
      <c r="C338" s="124"/>
      <c r="D338" s="124">
        <v>2903</v>
      </c>
    </row>
    <row r="339" spans="1:4" x14ac:dyDescent="0.25">
      <c r="A339" s="126"/>
      <c r="B339" s="124"/>
      <c r="C339" s="124"/>
      <c r="D339" s="124">
        <v>2904</v>
      </c>
    </row>
    <row r="340" spans="1:4" x14ac:dyDescent="0.25">
      <c r="A340" s="126"/>
      <c r="B340" s="124"/>
      <c r="C340" s="124"/>
      <c r="D340" s="124">
        <v>2905</v>
      </c>
    </row>
    <row r="341" spans="1:4" x14ac:dyDescent="0.25">
      <c r="A341" s="126"/>
      <c r="B341" s="124"/>
      <c r="C341" s="124"/>
      <c r="D341" s="124">
        <v>2906</v>
      </c>
    </row>
    <row r="342" spans="1:4" x14ac:dyDescent="0.25">
      <c r="A342" s="126"/>
      <c r="B342" s="124"/>
      <c r="C342" s="124"/>
      <c r="D342" s="124">
        <v>2907</v>
      </c>
    </row>
    <row r="343" spans="1:4" x14ac:dyDescent="0.25">
      <c r="A343" s="126"/>
      <c r="B343" s="124"/>
      <c r="C343" s="124"/>
      <c r="D343" s="124">
        <v>2908</v>
      </c>
    </row>
    <row r="344" spans="1:4" x14ac:dyDescent="0.25">
      <c r="A344" s="126"/>
      <c r="B344" s="124"/>
      <c r="C344" s="124"/>
      <c r="D344" s="124">
        <v>2909</v>
      </c>
    </row>
    <row r="345" spans="1:4" x14ac:dyDescent="0.25">
      <c r="A345" s="126"/>
      <c r="B345" s="124"/>
      <c r="C345" s="124"/>
      <c r="D345" s="124">
        <v>2910</v>
      </c>
    </row>
    <row r="346" spans="1:4" x14ac:dyDescent="0.25">
      <c r="A346" s="126"/>
      <c r="B346" s="124"/>
      <c r="C346" s="124"/>
      <c r="D346" s="124">
        <v>2911</v>
      </c>
    </row>
    <row r="347" spans="1:4" x14ac:dyDescent="0.25">
      <c r="A347" s="126"/>
      <c r="B347" s="124"/>
      <c r="C347" s="124"/>
      <c r="D347" s="124">
        <v>2912</v>
      </c>
    </row>
    <row r="348" spans="1:4" x14ac:dyDescent="0.25">
      <c r="A348" s="126"/>
      <c r="B348" s="124"/>
      <c r="C348" s="124"/>
      <c r="D348" s="124">
        <v>2913</v>
      </c>
    </row>
    <row r="349" spans="1:4" x14ac:dyDescent="0.25">
      <c r="A349" s="126"/>
      <c r="B349" s="124"/>
      <c r="C349" s="124"/>
      <c r="D349" s="124">
        <v>2914</v>
      </c>
    </row>
    <row r="350" spans="1:4" x14ac:dyDescent="0.25">
      <c r="A350" s="126"/>
      <c r="B350" s="124"/>
      <c r="C350" s="124"/>
      <c r="D350" s="124">
        <v>2915</v>
      </c>
    </row>
    <row r="351" spans="1:4" x14ac:dyDescent="0.25">
      <c r="A351" s="126"/>
      <c r="B351" s="124"/>
      <c r="C351" s="124"/>
      <c r="D351" s="124">
        <v>2916</v>
      </c>
    </row>
    <row r="352" spans="1:4" x14ac:dyDescent="0.25">
      <c r="A352" s="126"/>
      <c r="B352" s="124"/>
      <c r="C352" s="124"/>
      <c r="D352" s="124">
        <v>2917</v>
      </c>
    </row>
    <row r="353" spans="1:4" x14ac:dyDescent="0.25">
      <c r="A353" s="126"/>
      <c r="B353" s="124"/>
      <c r="C353" s="124"/>
      <c r="D353" s="124">
        <v>2918</v>
      </c>
    </row>
    <row r="354" spans="1:4" x14ac:dyDescent="0.25">
      <c r="A354" s="126"/>
      <c r="B354" s="124"/>
      <c r="C354" s="124"/>
      <c r="D354" s="124">
        <v>2919</v>
      </c>
    </row>
    <row r="355" spans="1:4" x14ac:dyDescent="0.25">
      <c r="A355" s="126"/>
      <c r="B355" s="124"/>
      <c r="C355" s="124"/>
      <c r="D355" s="124">
        <v>2920</v>
      </c>
    </row>
    <row r="356" spans="1:4" x14ac:dyDescent="0.25">
      <c r="A356" s="126"/>
      <c r="B356" s="124"/>
      <c r="C356" s="124"/>
      <c r="D356" s="124">
        <v>2921</v>
      </c>
    </row>
    <row r="357" spans="1:4" x14ac:dyDescent="0.25">
      <c r="A357" s="126"/>
      <c r="B357" s="124"/>
      <c r="C357" s="124"/>
      <c r="D357" s="124">
        <v>2922</v>
      </c>
    </row>
    <row r="358" spans="1:4" x14ac:dyDescent="0.25">
      <c r="A358" s="126"/>
      <c r="B358" s="124"/>
      <c r="C358" s="124"/>
      <c r="D358" s="124">
        <v>2923</v>
      </c>
    </row>
    <row r="359" spans="1:4" x14ac:dyDescent="0.25">
      <c r="A359" s="126"/>
      <c r="B359" s="124"/>
      <c r="C359" s="124"/>
      <c r="D359" s="124">
        <v>2924</v>
      </c>
    </row>
    <row r="360" spans="1:4" x14ac:dyDescent="0.25">
      <c r="A360" s="126"/>
      <c r="B360" s="124"/>
      <c r="C360" s="124"/>
      <c r="D360" s="124">
        <v>2925</v>
      </c>
    </row>
    <row r="361" spans="1:4" x14ac:dyDescent="0.25">
      <c r="A361" s="126"/>
      <c r="B361" s="124"/>
      <c r="C361" s="124"/>
      <c r="D361" s="124">
        <v>2926</v>
      </c>
    </row>
    <row r="362" spans="1:4" x14ac:dyDescent="0.25">
      <c r="A362" s="126"/>
      <c r="B362" s="124"/>
      <c r="C362" s="124"/>
      <c r="D362" s="124">
        <v>2927</v>
      </c>
    </row>
    <row r="363" spans="1:4" x14ac:dyDescent="0.25">
      <c r="A363" s="126"/>
      <c r="B363" s="124"/>
      <c r="C363" s="124"/>
      <c r="D363" s="124">
        <v>2928</v>
      </c>
    </row>
    <row r="364" spans="1:4" x14ac:dyDescent="0.25">
      <c r="A364" s="126"/>
      <c r="B364" s="124"/>
      <c r="C364" s="124"/>
      <c r="D364" s="124">
        <v>2929</v>
      </c>
    </row>
    <row r="365" spans="1:4" x14ac:dyDescent="0.25">
      <c r="A365" s="126"/>
      <c r="B365" s="124"/>
      <c r="C365" s="124"/>
      <c r="D365" s="124">
        <v>2930</v>
      </c>
    </row>
    <row r="366" spans="1:4" x14ac:dyDescent="0.25">
      <c r="A366" s="126"/>
      <c r="B366" s="124"/>
      <c r="C366" s="124"/>
      <c r="D366" s="124">
        <v>2931</v>
      </c>
    </row>
    <row r="367" spans="1:4" x14ac:dyDescent="0.25">
      <c r="A367" s="126"/>
      <c r="B367" s="124"/>
      <c r="C367" s="124"/>
      <c r="D367" s="124">
        <v>2932</v>
      </c>
    </row>
    <row r="368" spans="1:4" x14ac:dyDescent="0.25">
      <c r="A368" s="126"/>
      <c r="B368" s="124"/>
      <c r="C368" s="124"/>
      <c r="D368" s="124">
        <v>2933</v>
      </c>
    </row>
    <row r="369" spans="1:4" x14ac:dyDescent="0.25">
      <c r="A369" s="126"/>
      <c r="B369" s="124"/>
      <c r="C369" s="124"/>
      <c r="D369" s="124">
        <v>2934</v>
      </c>
    </row>
    <row r="370" spans="1:4" x14ac:dyDescent="0.25">
      <c r="A370" s="126"/>
      <c r="B370" s="124"/>
      <c r="C370" s="124"/>
      <c r="D370" s="124">
        <v>2935</v>
      </c>
    </row>
    <row r="371" spans="1:4" x14ac:dyDescent="0.25">
      <c r="A371" s="126"/>
      <c r="B371" s="124"/>
      <c r="C371" s="124"/>
      <c r="D371" s="124">
        <v>2936</v>
      </c>
    </row>
    <row r="372" spans="1:4" x14ac:dyDescent="0.25">
      <c r="A372" s="126"/>
      <c r="B372" s="124"/>
      <c r="C372" s="124"/>
      <c r="D372" s="124">
        <v>2937</v>
      </c>
    </row>
    <row r="373" spans="1:4" x14ac:dyDescent="0.25">
      <c r="A373" s="126"/>
      <c r="B373" s="124"/>
      <c r="C373" s="124"/>
      <c r="D373" s="124">
        <v>2938</v>
      </c>
    </row>
    <row r="374" spans="1:4" x14ac:dyDescent="0.25">
      <c r="A374" s="126"/>
      <c r="B374" s="124"/>
      <c r="C374" s="124"/>
      <c r="D374" s="124">
        <v>2939</v>
      </c>
    </row>
    <row r="375" spans="1:4" x14ac:dyDescent="0.25">
      <c r="A375" s="126"/>
      <c r="B375" s="124"/>
      <c r="C375" s="124"/>
      <c r="D375" s="124">
        <v>2940</v>
      </c>
    </row>
    <row r="376" spans="1:4" x14ac:dyDescent="0.25">
      <c r="A376" s="126"/>
      <c r="B376" s="124"/>
      <c r="C376" s="124"/>
      <c r="D376" s="124">
        <v>2941</v>
      </c>
    </row>
    <row r="377" spans="1:4" x14ac:dyDescent="0.25">
      <c r="A377" s="126"/>
      <c r="B377" s="124"/>
      <c r="C377" s="124"/>
      <c r="D377" s="124">
        <v>2942</v>
      </c>
    </row>
    <row r="378" spans="1:4" x14ac:dyDescent="0.25">
      <c r="A378" s="126"/>
      <c r="B378" s="124"/>
      <c r="C378" s="124"/>
      <c r="D378" s="124">
        <v>2943</v>
      </c>
    </row>
    <row r="379" spans="1:4" x14ac:dyDescent="0.25">
      <c r="A379" s="126"/>
      <c r="B379" s="124"/>
      <c r="C379" s="124"/>
      <c r="D379" s="124">
        <v>2944</v>
      </c>
    </row>
    <row r="380" spans="1:4" x14ac:dyDescent="0.25">
      <c r="A380" s="126"/>
      <c r="B380" s="124"/>
      <c r="C380" s="124"/>
      <c r="D380" s="124">
        <v>2945</v>
      </c>
    </row>
    <row r="381" spans="1:4" x14ac:dyDescent="0.25">
      <c r="A381" s="126"/>
      <c r="B381" s="124"/>
      <c r="C381" s="124"/>
      <c r="D381" s="124">
        <v>2946</v>
      </c>
    </row>
    <row r="382" spans="1:4" x14ac:dyDescent="0.25">
      <c r="A382" s="126"/>
      <c r="B382" s="124"/>
      <c r="C382" s="124"/>
      <c r="D382" s="124">
        <v>2947</v>
      </c>
    </row>
    <row r="383" spans="1:4" x14ac:dyDescent="0.25">
      <c r="A383" s="126"/>
      <c r="B383" s="124"/>
      <c r="C383" s="124"/>
      <c r="D383" s="124">
        <v>2948</v>
      </c>
    </row>
    <row r="384" spans="1:4" x14ac:dyDescent="0.25">
      <c r="A384" s="126"/>
      <c r="B384" s="124"/>
      <c r="C384" s="124"/>
      <c r="D384" s="124">
        <v>2949</v>
      </c>
    </row>
    <row r="385" spans="1:4" x14ac:dyDescent="0.25">
      <c r="A385" s="126"/>
      <c r="B385" s="124"/>
      <c r="C385" s="124"/>
      <c r="D385" s="124">
        <v>2950</v>
      </c>
    </row>
    <row r="386" spans="1:4" x14ac:dyDescent="0.25">
      <c r="A386" s="126"/>
      <c r="B386" s="124"/>
      <c r="C386" s="124"/>
      <c r="D386" s="124">
        <v>2951</v>
      </c>
    </row>
    <row r="387" spans="1:4" x14ac:dyDescent="0.25">
      <c r="A387" s="126"/>
      <c r="B387" s="124"/>
      <c r="C387" s="124"/>
      <c r="D387" s="124">
        <v>2952</v>
      </c>
    </row>
    <row r="388" spans="1:4" x14ac:dyDescent="0.25">
      <c r="A388" s="126"/>
      <c r="B388" s="124"/>
      <c r="C388" s="124"/>
      <c r="D388" s="124">
        <v>2953</v>
      </c>
    </row>
    <row r="389" spans="1:4" x14ac:dyDescent="0.25">
      <c r="A389" s="126"/>
      <c r="B389" s="124"/>
      <c r="C389" s="124"/>
      <c r="D389" s="124">
        <v>2954</v>
      </c>
    </row>
    <row r="390" spans="1:4" x14ac:dyDescent="0.25">
      <c r="A390" s="126"/>
      <c r="B390" s="124"/>
      <c r="C390" s="124"/>
      <c r="D390" s="124">
        <v>2955</v>
      </c>
    </row>
    <row r="391" spans="1:4" x14ac:dyDescent="0.25">
      <c r="A391" s="126"/>
      <c r="B391" s="124"/>
      <c r="C391" s="124"/>
      <c r="D391" s="124">
        <v>2956</v>
      </c>
    </row>
    <row r="392" spans="1:4" x14ac:dyDescent="0.25">
      <c r="A392" s="126"/>
      <c r="B392" s="124"/>
      <c r="C392" s="124"/>
      <c r="D392" s="124">
        <v>2957</v>
      </c>
    </row>
    <row r="393" spans="1:4" x14ac:dyDescent="0.25">
      <c r="A393" s="126"/>
      <c r="B393" s="124"/>
      <c r="C393" s="124"/>
      <c r="D393" s="124">
        <v>2958</v>
      </c>
    </row>
    <row r="394" spans="1:4" x14ac:dyDescent="0.25">
      <c r="A394" s="126"/>
      <c r="B394" s="124"/>
      <c r="C394" s="124"/>
      <c r="D394" s="124">
        <v>2959</v>
      </c>
    </row>
    <row r="395" spans="1:4" x14ac:dyDescent="0.25">
      <c r="A395" s="126"/>
      <c r="B395" s="124"/>
      <c r="C395" s="124"/>
      <c r="D395" s="124">
        <v>2960</v>
      </c>
    </row>
    <row r="396" spans="1:4" x14ac:dyDescent="0.25">
      <c r="A396" s="126"/>
      <c r="B396" s="124"/>
      <c r="C396" s="124"/>
      <c r="D396" s="124">
        <v>2961</v>
      </c>
    </row>
    <row r="397" spans="1:4" x14ac:dyDescent="0.25">
      <c r="A397" s="126"/>
      <c r="B397" s="124"/>
      <c r="C397" s="124"/>
      <c r="D397" s="124">
        <v>2962</v>
      </c>
    </row>
    <row r="398" spans="1:4" x14ac:dyDescent="0.25">
      <c r="A398" s="126"/>
      <c r="B398" s="124"/>
      <c r="C398" s="124"/>
      <c r="D398" s="124">
        <v>2963</v>
      </c>
    </row>
    <row r="399" spans="1:4" x14ac:dyDescent="0.25">
      <c r="A399" s="126"/>
      <c r="B399" s="124"/>
      <c r="C399" s="124"/>
      <c r="D399" s="124">
        <v>2964</v>
      </c>
    </row>
    <row r="400" spans="1:4" x14ac:dyDescent="0.25">
      <c r="A400" s="126"/>
      <c r="B400" s="124"/>
      <c r="C400" s="124"/>
      <c r="D400" s="124">
        <v>2965</v>
      </c>
    </row>
    <row r="401" spans="1:4" x14ac:dyDescent="0.25">
      <c r="A401" s="126"/>
      <c r="B401" s="124"/>
      <c r="C401" s="124"/>
      <c r="D401" s="124">
        <v>2966</v>
      </c>
    </row>
    <row r="402" spans="1:4" x14ac:dyDescent="0.25">
      <c r="A402" s="126"/>
      <c r="B402" s="124"/>
      <c r="C402" s="124"/>
      <c r="D402" s="124">
        <v>2967</v>
      </c>
    </row>
    <row r="403" spans="1:4" x14ac:dyDescent="0.25">
      <c r="A403" s="126"/>
      <c r="B403" s="124"/>
      <c r="C403" s="124"/>
      <c r="D403" s="124">
        <v>2968</v>
      </c>
    </row>
    <row r="404" spans="1:4" x14ac:dyDescent="0.25">
      <c r="A404" s="126"/>
      <c r="B404" s="124"/>
      <c r="C404" s="124"/>
      <c r="D404" s="124">
        <v>2969</v>
      </c>
    </row>
    <row r="405" spans="1:4" x14ac:dyDescent="0.25">
      <c r="A405" s="126"/>
      <c r="B405" s="124"/>
      <c r="C405" s="124"/>
      <c r="D405" s="124">
        <v>2970</v>
      </c>
    </row>
    <row r="406" spans="1:4" x14ac:dyDescent="0.25">
      <c r="A406" s="126"/>
      <c r="B406" s="124"/>
      <c r="C406" s="124"/>
      <c r="D406" s="124">
        <v>2971</v>
      </c>
    </row>
    <row r="407" spans="1:4" x14ac:dyDescent="0.25">
      <c r="A407" s="126"/>
      <c r="B407" s="124"/>
      <c r="C407" s="124"/>
      <c r="D407" s="124">
        <v>2972</v>
      </c>
    </row>
    <row r="408" spans="1:4" x14ac:dyDescent="0.25">
      <c r="A408" s="126"/>
      <c r="B408" s="124"/>
      <c r="C408" s="124"/>
      <c r="D408" s="124">
        <v>2973</v>
      </c>
    </row>
    <row r="409" spans="1:4" x14ac:dyDescent="0.25">
      <c r="A409" s="126"/>
      <c r="B409" s="124"/>
      <c r="C409" s="124"/>
      <c r="D409" s="124">
        <v>2974</v>
      </c>
    </row>
    <row r="410" spans="1:4" x14ac:dyDescent="0.25">
      <c r="A410" s="126"/>
      <c r="B410" s="124"/>
      <c r="C410" s="124"/>
      <c r="D410" s="124">
        <v>2975</v>
      </c>
    </row>
    <row r="411" spans="1:4" x14ac:dyDescent="0.25">
      <c r="A411" s="126"/>
      <c r="B411" s="124"/>
      <c r="C411" s="124"/>
      <c r="D411" s="124">
        <v>2976</v>
      </c>
    </row>
    <row r="412" spans="1:4" x14ac:dyDescent="0.25">
      <c r="A412" s="126"/>
      <c r="B412" s="124"/>
      <c r="C412" s="124"/>
      <c r="D412" s="124">
        <v>2977</v>
      </c>
    </row>
    <row r="413" spans="1:4" x14ac:dyDescent="0.25">
      <c r="A413" s="126"/>
      <c r="B413" s="124"/>
      <c r="C413" s="124"/>
      <c r="D413" s="124">
        <v>2978</v>
      </c>
    </row>
    <row r="414" spans="1:4" x14ac:dyDescent="0.25">
      <c r="A414" s="126"/>
      <c r="B414" s="124"/>
      <c r="C414" s="124"/>
      <c r="D414" s="124">
        <v>2979</v>
      </c>
    </row>
    <row r="415" spans="1:4" x14ac:dyDescent="0.25">
      <c r="A415" s="126"/>
      <c r="B415" s="124"/>
      <c r="C415" s="124"/>
      <c r="D415" s="124">
        <v>2980</v>
      </c>
    </row>
    <row r="416" spans="1:4" x14ac:dyDescent="0.25">
      <c r="A416" s="126"/>
      <c r="B416" s="124"/>
      <c r="C416" s="124"/>
      <c r="D416" s="124">
        <v>2981</v>
      </c>
    </row>
    <row r="417" spans="1:4" x14ac:dyDescent="0.25">
      <c r="A417" s="126"/>
      <c r="B417" s="124"/>
      <c r="C417" s="124"/>
      <c r="D417" s="124">
        <v>2982</v>
      </c>
    </row>
    <row r="418" spans="1:4" x14ac:dyDescent="0.25">
      <c r="A418" s="126"/>
      <c r="B418" s="124"/>
      <c r="C418" s="124"/>
      <c r="D418" s="124">
        <v>2983</v>
      </c>
    </row>
    <row r="419" spans="1:4" x14ac:dyDescent="0.25">
      <c r="A419" s="126"/>
      <c r="B419" s="124"/>
      <c r="C419" s="124"/>
      <c r="D419" s="124">
        <v>2984</v>
      </c>
    </row>
    <row r="420" spans="1:4" x14ac:dyDescent="0.25">
      <c r="A420" s="126"/>
      <c r="B420" s="124"/>
      <c r="C420" s="124"/>
      <c r="D420" s="124">
        <v>2985</v>
      </c>
    </row>
    <row r="421" spans="1:4" x14ac:dyDescent="0.25">
      <c r="A421" s="126"/>
      <c r="B421" s="124"/>
      <c r="C421" s="124"/>
      <c r="D421" s="124">
        <v>2986</v>
      </c>
    </row>
    <row r="422" spans="1:4" x14ac:dyDescent="0.25">
      <c r="A422" s="126"/>
      <c r="B422" s="124"/>
      <c r="C422" s="124"/>
      <c r="D422" s="124">
        <v>2987</v>
      </c>
    </row>
    <row r="423" spans="1:4" x14ac:dyDescent="0.25">
      <c r="A423" s="126"/>
      <c r="B423" s="124"/>
      <c r="C423" s="124"/>
      <c r="D423" s="124">
        <v>2988</v>
      </c>
    </row>
    <row r="424" spans="1:4" x14ac:dyDescent="0.25">
      <c r="A424" s="126"/>
      <c r="B424" s="124"/>
      <c r="C424" s="124"/>
      <c r="D424" s="124">
        <v>2989</v>
      </c>
    </row>
    <row r="425" spans="1:4" x14ac:dyDescent="0.25">
      <c r="A425" s="126"/>
      <c r="B425" s="124"/>
      <c r="C425" s="124"/>
      <c r="D425" s="124">
        <v>2990</v>
      </c>
    </row>
    <row r="426" spans="1:4" x14ac:dyDescent="0.25">
      <c r="A426" s="126"/>
      <c r="B426" s="124"/>
      <c r="C426" s="124"/>
      <c r="D426" s="124">
        <v>2991</v>
      </c>
    </row>
    <row r="427" spans="1:4" x14ac:dyDescent="0.25">
      <c r="A427" s="126"/>
      <c r="B427" s="124"/>
      <c r="C427" s="124"/>
      <c r="D427" s="124">
        <v>2992</v>
      </c>
    </row>
    <row r="428" spans="1:4" x14ac:dyDescent="0.25">
      <c r="A428" s="126"/>
      <c r="B428" s="124"/>
      <c r="C428" s="124"/>
      <c r="D428" s="124">
        <v>2993</v>
      </c>
    </row>
    <row r="429" spans="1:4" x14ac:dyDescent="0.25">
      <c r="A429" s="126"/>
      <c r="B429" s="124"/>
      <c r="C429" s="124"/>
      <c r="D429" s="124">
        <v>2994</v>
      </c>
    </row>
    <row r="430" spans="1:4" x14ac:dyDescent="0.25">
      <c r="A430" s="126"/>
      <c r="B430" s="124"/>
      <c r="C430" s="124"/>
      <c r="D430" s="124">
        <v>2995</v>
      </c>
    </row>
    <row r="431" spans="1:4" x14ac:dyDescent="0.25">
      <c r="A431" s="126"/>
      <c r="B431" s="124"/>
      <c r="C431" s="124"/>
      <c r="D431" s="124">
        <v>2996</v>
      </c>
    </row>
    <row r="432" spans="1:4" x14ac:dyDescent="0.25">
      <c r="A432" s="126"/>
      <c r="B432" s="124"/>
      <c r="C432" s="124"/>
      <c r="D432" s="124">
        <v>2997</v>
      </c>
    </row>
    <row r="433" spans="1:4" x14ac:dyDescent="0.25">
      <c r="A433" s="126"/>
      <c r="B433" s="124"/>
      <c r="C433" s="124"/>
      <c r="D433" s="124">
        <v>2998</v>
      </c>
    </row>
    <row r="434" spans="1:4" x14ac:dyDescent="0.25">
      <c r="A434" s="126"/>
      <c r="B434" s="124"/>
      <c r="C434" s="124"/>
      <c r="D434" s="124">
        <v>2999</v>
      </c>
    </row>
    <row r="435" spans="1:4" x14ac:dyDescent="0.25">
      <c r="A435" s="126"/>
      <c r="B435" s="124"/>
      <c r="C435" s="124"/>
      <c r="D435" s="124">
        <v>3000</v>
      </c>
    </row>
    <row r="436" spans="1:4" x14ac:dyDescent="0.25">
      <c r="A436" s="126"/>
      <c r="B436" s="124"/>
      <c r="C436" s="124"/>
      <c r="D436" s="124">
        <v>3001</v>
      </c>
    </row>
    <row r="437" spans="1:4" x14ac:dyDescent="0.25">
      <c r="A437" s="126"/>
      <c r="B437" s="124"/>
      <c r="C437" s="124"/>
      <c r="D437" s="124">
        <v>3002</v>
      </c>
    </row>
    <row r="438" spans="1:4" x14ac:dyDescent="0.25">
      <c r="A438" s="126"/>
      <c r="B438" s="124"/>
      <c r="C438" s="124"/>
      <c r="D438" s="124">
        <v>3003</v>
      </c>
    </row>
    <row r="439" spans="1:4" x14ac:dyDescent="0.25">
      <c r="A439" s="126"/>
      <c r="B439" s="124"/>
      <c r="C439" s="124"/>
      <c r="D439" s="124">
        <v>3004</v>
      </c>
    </row>
    <row r="440" spans="1:4" x14ac:dyDescent="0.25">
      <c r="A440" s="126"/>
      <c r="B440" s="124"/>
      <c r="C440" s="124"/>
      <c r="D440" s="124">
        <v>3005</v>
      </c>
    </row>
    <row r="441" spans="1:4" x14ac:dyDescent="0.25">
      <c r="A441" s="126"/>
      <c r="B441" s="124"/>
      <c r="C441" s="124"/>
      <c r="D441" s="124">
        <v>3006</v>
      </c>
    </row>
    <row r="442" spans="1:4" x14ac:dyDescent="0.25">
      <c r="A442" s="126"/>
      <c r="B442" s="124"/>
      <c r="C442" s="124"/>
      <c r="D442" s="124">
        <v>3007</v>
      </c>
    </row>
    <row r="443" spans="1:4" x14ac:dyDescent="0.25">
      <c r="A443" s="126"/>
      <c r="B443" s="124"/>
      <c r="C443" s="124"/>
      <c r="D443" s="124">
        <v>3008</v>
      </c>
    </row>
    <row r="444" spans="1:4" x14ac:dyDescent="0.25">
      <c r="A444" s="126"/>
      <c r="B444" s="124"/>
      <c r="C444" s="124"/>
      <c r="D444" s="124">
        <v>3009</v>
      </c>
    </row>
    <row r="445" spans="1:4" x14ac:dyDescent="0.25">
      <c r="A445" s="126"/>
      <c r="B445" s="124"/>
      <c r="C445" s="124"/>
      <c r="D445" s="124">
        <v>3010</v>
      </c>
    </row>
    <row r="446" spans="1:4" x14ac:dyDescent="0.25">
      <c r="A446" s="126"/>
      <c r="B446" s="124"/>
      <c r="C446" s="124"/>
      <c r="D446" s="124">
        <v>3011</v>
      </c>
    </row>
    <row r="447" spans="1:4" x14ac:dyDescent="0.25">
      <c r="A447" s="126"/>
      <c r="B447" s="124"/>
      <c r="C447" s="124"/>
      <c r="D447" s="124">
        <v>3012</v>
      </c>
    </row>
    <row r="448" spans="1:4" x14ac:dyDescent="0.25">
      <c r="A448" s="126"/>
      <c r="B448" s="124"/>
      <c r="C448" s="124"/>
      <c r="D448" s="124">
        <v>3013</v>
      </c>
    </row>
    <row r="449" spans="1:4" x14ac:dyDescent="0.25">
      <c r="A449" s="126"/>
      <c r="B449" s="124"/>
      <c r="C449" s="124"/>
      <c r="D449" s="124">
        <v>3014</v>
      </c>
    </row>
    <row r="450" spans="1:4" x14ac:dyDescent="0.25">
      <c r="A450" s="126"/>
      <c r="B450" s="124"/>
      <c r="C450" s="124"/>
      <c r="D450" s="124">
        <v>3015</v>
      </c>
    </row>
    <row r="451" spans="1:4" x14ac:dyDescent="0.25">
      <c r="A451" s="126"/>
      <c r="B451" s="124"/>
      <c r="C451" s="124"/>
      <c r="D451" s="124">
        <v>3016</v>
      </c>
    </row>
    <row r="452" spans="1:4" x14ac:dyDescent="0.25">
      <c r="A452" s="126"/>
      <c r="B452" s="124"/>
      <c r="C452" s="124"/>
      <c r="D452" s="124">
        <v>3017</v>
      </c>
    </row>
    <row r="453" spans="1:4" x14ac:dyDescent="0.25">
      <c r="A453" s="126"/>
      <c r="B453" s="124"/>
      <c r="C453" s="124"/>
      <c r="D453" s="124">
        <v>3018</v>
      </c>
    </row>
    <row r="454" spans="1:4" x14ac:dyDescent="0.25">
      <c r="A454" s="126"/>
      <c r="B454" s="124"/>
      <c r="C454" s="124"/>
      <c r="D454" s="124">
        <v>3019</v>
      </c>
    </row>
    <row r="455" spans="1:4" x14ac:dyDescent="0.25">
      <c r="A455" s="126"/>
      <c r="B455" s="124"/>
      <c r="C455" s="124"/>
      <c r="D455" s="124">
        <v>3020</v>
      </c>
    </row>
    <row r="456" spans="1:4" x14ac:dyDescent="0.25">
      <c r="A456" s="126"/>
      <c r="B456" s="124"/>
      <c r="C456" s="124"/>
      <c r="D456" s="124">
        <v>3021</v>
      </c>
    </row>
    <row r="457" spans="1:4" x14ac:dyDescent="0.25">
      <c r="A457" s="126"/>
      <c r="B457" s="124"/>
      <c r="C457" s="124"/>
      <c r="D457" s="124">
        <v>3022</v>
      </c>
    </row>
    <row r="458" spans="1:4" x14ac:dyDescent="0.25">
      <c r="A458" s="126"/>
      <c r="B458" s="124"/>
      <c r="C458" s="124"/>
      <c r="D458" s="124">
        <v>3023</v>
      </c>
    </row>
    <row r="459" spans="1:4" x14ac:dyDescent="0.25">
      <c r="A459" s="126"/>
      <c r="B459" s="124"/>
      <c r="C459" s="124"/>
      <c r="D459" s="124">
        <v>3024</v>
      </c>
    </row>
    <row r="460" spans="1:4" x14ac:dyDescent="0.25">
      <c r="A460" s="126"/>
      <c r="B460" s="124"/>
      <c r="C460" s="124"/>
      <c r="D460" s="124">
        <v>3025</v>
      </c>
    </row>
    <row r="461" spans="1:4" x14ac:dyDescent="0.25">
      <c r="A461" s="126"/>
      <c r="B461" s="124"/>
      <c r="C461" s="124"/>
      <c r="D461" s="124">
        <v>3026</v>
      </c>
    </row>
    <row r="462" spans="1:4" x14ac:dyDescent="0.25">
      <c r="A462" s="126"/>
      <c r="B462" s="124"/>
      <c r="C462" s="124"/>
      <c r="D462" s="124">
        <v>3027</v>
      </c>
    </row>
    <row r="463" spans="1:4" x14ac:dyDescent="0.25">
      <c r="A463" s="126"/>
      <c r="B463" s="124"/>
      <c r="C463" s="124"/>
      <c r="D463" s="124">
        <v>3028</v>
      </c>
    </row>
    <row r="464" spans="1:4" x14ac:dyDescent="0.25">
      <c r="A464" s="126"/>
      <c r="B464" s="124"/>
      <c r="C464" s="124"/>
      <c r="D464" s="124">
        <v>3029</v>
      </c>
    </row>
    <row r="465" spans="1:4" x14ac:dyDescent="0.25">
      <c r="A465" s="126"/>
      <c r="B465" s="124"/>
      <c r="C465" s="124"/>
      <c r="D465" s="124">
        <v>3030</v>
      </c>
    </row>
    <row r="466" spans="1:4" x14ac:dyDescent="0.25">
      <c r="A466" s="126"/>
      <c r="B466" s="124"/>
      <c r="C466" s="124"/>
      <c r="D466" s="124">
        <v>3031</v>
      </c>
    </row>
    <row r="467" spans="1:4" x14ac:dyDescent="0.25">
      <c r="A467" s="126"/>
      <c r="B467" s="124"/>
      <c r="C467" s="124"/>
      <c r="D467" s="124">
        <v>3032</v>
      </c>
    </row>
    <row r="468" spans="1:4" x14ac:dyDescent="0.25">
      <c r="A468" s="126"/>
      <c r="B468" s="124"/>
      <c r="C468" s="124"/>
      <c r="D468" s="124">
        <v>3033</v>
      </c>
    </row>
    <row r="469" spans="1:4" x14ac:dyDescent="0.25">
      <c r="A469" s="126"/>
      <c r="B469" s="124"/>
      <c r="C469" s="124"/>
      <c r="D469" s="124">
        <v>3034</v>
      </c>
    </row>
    <row r="470" spans="1:4" x14ac:dyDescent="0.25">
      <c r="A470" s="126"/>
      <c r="B470" s="124"/>
      <c r="C470" s="124"/>
      <c r="D470" s="124">
        <v>3035</v>
      </c>
    </row>
    <row r="471" spans="1:4" x14ac:dyDescent="0.25">
      <c r="A471" s="126"/>
      <c r="B471" s="124"/>
      <c r="C471" s="124"/>
      <c r="D471" s="124">
        <v>3036</v>
      </c>
    </row>
    <row r="472" spans="1:4" x14ac:dyDescent="0.25">
      <c r="A472" s="126"/>
      <c r="B472" s="124"/>
      <c r="C472" s="124"/>
      <c r="D472" s="124">
        <v>3037</v>
      </c>
    </row>
    <row r="473" spans="1:4" x14ac:dyDescent="0.25">
      <c r="A473" s="126"/>
      <c r="B473" s="124"/>
      <c r="C473" s="124"/>
      <c r="D473" s="124">
        <v>3038</v>
      </c>
    </row>
    <row r="474" spans="1:4" x14ac:dyDescent="0.25">
      <c r="A474" s="126"/>
      <c r="B474" s="124"/>
      <c r="C474" s="124"/>
      <c r="D474" s="124">
        <v>3039</v>
      </c>
    </row>
    <row r="475" spans="1:4" x14ac:dyDescent="0.25">
      <c r="A475" s="126"/>
      <c r="B475" s="124"/>
      <c r="C475" s="124"/>
      <c r="D475" s="124">
        <v>3040</v>
      </c>
    </row>
    <row r="476" spans="1:4" x14ac:dyDescent="0.25">
      <c r="A476" s="126"/>
      <c r="B476" s="124"/>
      <c r="C476" s="124"/>
      <c r="D476" s="124">
        <v>3041</v>
      </c>
    </row>
    <row r="477" spans="1:4" x14ac:dyDescent="0.25">
      <c r="A477" s="126"/>
      <c r="B477" s="124"/>
      <c r="C477" s="124"/>
      <c r="D477" s="124">
        <v>3042</v>
      </c>
    </row>
    <row r="478" spans="1:4" x14ac:dyDescent="0.25">
      <c r="A478" s="126"/>
      <c r="B478" s="124"/>
      <c r="C478" s="124"/>
      <c r="D478" s="124">
        <v>3043</v>
      </c>
    </row>
    <row r="479" spans="1:4" x14ac:dyDescent="0.25">
      <c r="A479" s="126"/>
      <c r="B479" s="124"/>
      <c r="C479" s="124"/>
      <c r="D479" s="124">
        <v>3044</v>
      </c>
    </row>
    <row r="480" spans="1:4" x14ac:dyDescent="0.25">
      <c r="A480" s="126"/>
      <c r="B480" s="124"/>
      <c r="C480" s="124"/>
      <c r="D480" s="124">
        <v>3045</v>
      </c>
    </row>
    <row r="481" spans="1:4" x14ac:dyDescent="0.25">
      <c r="A481" s="126"/>
      <c r="B481" s="124"/>
      <c r="C481" s="124"/>
      <c r="D481" s="124">
        <v>3046</v>
      </c>
    </row>
    <row r="482" spans="1:4" x14ac:dyDescent="0.25">
      <c r="A482" s="126"/>
      <c r="B482" s="124"/>
      <c r="C482" s="124"/>
      <c r="D482" s="124">
        <v>3047</v>
      </c>
    </row>
    <row r="483" spans="1:4" x14ac:dyDescent="0.25">
      <c r="A483" s="126"/>
      <c r="B483" s="124"/>
      <c r="C483" s="124"/>
      <c r="D483" s="124">
        <v>3048</v>
      </c>
    </row>
    <row r="484" spans="1:4" x14ac:dyDescent="0.25">
      <c r="A484" s="126"/>
      <c r="B484" s="124"/>
      <c r="C484" s="124"/>
      <c r="D484" s="124">
        <v>3049</v>
      </c>
    </row>
    <row r="485" spans="1:4" x14ac:dyDescent="0.25">
      <c r="A485" s="126"/>
      <c r="B485" s="124"/>
      <c r="C485" s="124"/>
      <c r="D485" s="124">
        <v>3050</v>
      </c>
    </row>
    <row r="486" spans="1:4" x14ac:dyDescent="0.25">
      <c r="A486" s="126"/>
      <c r="B486" s="124"/>
      <c r="C486" s="124"/>
      <c r="D486" s="124">
        <v>3051</v>
      </c>
    </row>
    <row r="487" spans="1:4" x14ac:dyDescent="0.25">
      <c r="A487" s="126"/>
      <c r="B487" s="124"/>
      <c r="C487" s="124"/>
      <c r="D487" s="124">
        <v>3052</v>
      </c>
    </row>
    <row r="488" spans="1:4" x14ac:dyDescent="0.25">
      <c r="A488" s="126"/>
      <c r="B488" s="124"/>
      <c r="C488" s="124"/>
      <c r="D488" s="124">
        <v>3053</v>
      </c>
    </row>
    <row r="489" spans="1:4" x14ac:dyDescent="0.25">
      <c r="A489" s="126"/>
      <c r="B489" s="124"/>
      <c r="C489" s="124"/>
      <c r="D489" s="124">
        <v>3054</v>
      </c>
    </row>
    <row r="490" spans="1:4" x14ac:dyDescent="0.25">
      <c r="A490" s="126"/>
      <c r="B490" s="124"/>
      <c r="C490" s="124"/>
      <c r="D490" s="124">
        <v>3055</v>
      </c>
    </row>
    <row r="491" spans="1:4" x14ac:dyDescent="0.25">
      <c r="A491" s="126"/>
      <c r="B491" s="124"/>
      <c r="C491" s="124"/>
      <c r="D491" s="124">
        <v>3056</v>
      </c>
    </row>
    <row r="492" spans="1:4" x14ac:dyDescent="0.25">
      <c r="A492" s="126"/>
      <c r="B492" s="124"/>
      <c r="C492" s="124"/>
      <c r="D492" s="124">
        <v>3057</v>
      </c>
    </row>
    <row r="493" spans="1:4" x14ac:dyDescent="0.25">
      <c r="A493" s="126"/>
      <c r="B493" s="124"/>
      <c r="C493" s="124"/>
      <c r="D493" s="124">
        <v>3058</v>
      </c>
    </row>
    <row r="494" spans="1:4" x14ac:dyDescent="0.25">
      <c r="A494" s="126"/>
      <c r="B494" s="124"/>
      <c r="C494" s="124"/>
      <c r="D494" s="124">
        <v>3059</v>
      </c>
    </row>
    <row r="495" spans="1:4" x14ac:dyDescent="0.25">
      <c r="A495" s="126"/>
      <c r="B495" s="124"/>
      <c r="C495" s="124"/>
      <c r="D495" s="124">
        <v>3060</v>
      </c>
    </row>
    <row r="496" spans="1:4" x14ac:dyDescent="0.25">
      <c r="A496" s="126"/>
      <c r="B496" s="124"/>
      <c r="C496" s="124"/>
      <c r="D496" s="124">
        <v>3061</v>
      </c>
    </row>
    <row r="497" spans="1:4" x14ac:dyDescent="0.25">
      <c r="A497" s="126"/>
      <c r="B497" s="124"/>
      <c r="C497" s="124"/>
      <c r="D497" s="124">
        <v>3062</v>
      </c>
    </row>
    <row r="498" spans="1:4" x14ac:dyDescent="0.25">
      <c r="A498" s="126"/>
      <c r="B498" s="124"/>
      <c r="C498" s="124"/>
      <c r="D498" s="124">
        <v>3063</v>
      </c>
    </row>
    <row r="499" spans="1:4" x14ac:dyDescent="0.25">
      <c r="A499" s="126"/>
      <c r="B499" s="124"/>
      <c r="C499" s="124"/>
      <c r="D499" s="124">
        <v>3064</v>
      </c>
    </row>
    <row r="500" spans="1:4" x14ac:dyDescent="0.25">
      <c r="A500" s="126"/>
      <c r="B500" s="124"/>
      <c r="C500" s="124"/>
      <c r="D500" s="124">
        <v>3065</v>
      </c>
    </row>
    <row r="501" spans="1:4" x14ac:dyDescent="0.25">
      <c r="A501" s="126"/>
      <c r="B501" s="124"/>
      <c r="C501" s="124"/>
      <c r="D501" s="124">
        <v>3066</v>
      </c>
    </row>
    <row r="502" spans="1:4" x14ac:dyDescent="0.25">
      <c r="A502" s="126"/>
      <c r="B502" s="124"/>
      <c r="C502" s="124"/>
      <c r="D502" s="124">
        <v>3067</v>
      </c>
    </row>
    <row r="503" spans="1:4" x14ac:dyDescent="0.25">
      <c r="A503" s="126"/>
      <c r="B503" s="124"/>
      <c r="C503" s="124"/>
      <c r="D503" s="124">
        <v>3068</v>
      </c>
    </row>
    <row r="504" spans="1:4" x14ac:dyDescent="0.25">
      <c r="A504" s="126"/>
      <c r="B504" s="124"/>
      <c r="C504" s="124"/>
      <c r="D504" s="124">
        <v>3069</v>
      </c>
    </row>
    <row r="505" spans="1:4" x14ac:dyDescent="0.25">
      <c r="A505" s="126"/>
      <c r="B505" s="124"/>
      <c r="C505" s="124"/>
      <c r="D505" s="124">
        <v>3070</v>
      </c>
    </row>
    <row r="506" spans="1:4" x14ac:dyDescent="0.25">
      <c r="A506" s="126"/>
      <c r="B506" s="124"/>
      <c r="C506" s="124"/>
      <c r="D506" s="124">
        <v>3071</v>
      </c>
    </row>
    <row r="507" spans="1:4" x14ac:dyDescent="0.25">
      <c r="A507" s="126"/>
      <c r="B507" s="124"/>
      <c r="C507" s="124"/>
      <c r="D507" s="124">
        <v>3072</v>
      </c>
    </row>
    <row r="508" spans="1:4" x14ac:dyDescent="0.25">
      <c r="A508" s="126"/>
      <c r="B508" s="124"/>
      <c r="C508" s="124"/>
      <c r="D508" s="124">
        <v>3073</v>
      </c>
    </row>
    <row r="509" spans="1:4" x14ac:dyDescent="0.25">
      <c r="A509" s="126"/>
      <c r="B509" s="124"/>
      <c r="C509" s="124"/>
      <c r="D509" s="124">
        <v>3074</v>
      </c>
    </row>
    <row r="510" spans="1:4" x14ac:dyDescent="0.25">
      <c r="A510" s="126"/>
      <c r="B510" s="124"/>
      <c r="C510" s="124"/>
      <c r="D510" s="124">
        <v>3075</v>
      </c>
    </row>
    <row r="511" spans="1:4" x14ac:dyDescent="0.25">
      <c r="A511" s="126"/>
      <c r="B511" s="124"/>
      <c r="C511" s="124"/>
      <c r="D511" s="124">
        <v>3076</v>
      </c>
    </row>
    <row r="512" spans="1:4" x14ac:dyDescent="0.25">
      <c r="A512" s="126"/>
      <c r="B512" s="124"/>
      <c r="C512" s="124"/>
      <c r="D512" s="124">
        <v>3077</v>
      </c>
    </row>
    <row r="513" spans="1:4" x14ac:dyDescent="0.25">
      <c r="A513" s="126"/>
      <c r="B513" s="124"/>
      <c r="C513" s="124"/>
      <c r="D513" s="124">
        <v>3078</v>
      </c>
    </row>
    <row r="514" spans="1:4" x14ac:dyDescent="0.25">
      <c r="A514" s="126"/>
      <c r="B514" s="124"/>
      <c r="C514" s="124"/>
      <c r="D514" s="124">
        <v>3079</v>
      </c>
    </row>
    <row r="515" spans="1:4" x14ac:dyDescent="0.25">
      <c r="A515" s="126"/>
      <c r="B515" s="124"/>
      <c r="C515" s="124"/>
      <c r="D515" s="124">
        <v>3080</v>
      </c>
    </row>
    <row r="516" spans="1:4" x14ac:dyDescent="0.25">
      <c r="A516" s="126"/>
      <c r="B516" s="124"/>
      <c r="C516" s="124"/>
      <c r="D516" s="124">
        <v>3081</v>
      </c>
    </row>
    <row r="517" spans="1:4" x14ac:dyDescent="0.25">
      <c r="A517" s="126"/>
      <c r="B517" s="124"/>
      <c r="C517" s="124"/>
      <c r="D517" s="124">
        <v>3082</v>
      </c>
    </row>
    <row r="518" spans="1:4" x14ac:dyDescent="0.25">
      <c r="A518" s="126"/>
      <c r="B518" s="124"/>
      <c r="C518" s="124"/>
      <c r="D518" s="124">
        <v>3083</v>
      </c>
    </row>
    <row r="519" spans="1:4" x14ac:dyDescent="0.25">
      <c r="A519" s="126"/>
      <c r="B519" s="124"/>
      <c r="C519" s="124"/>
      <c r="D519" s="124">
        <v>3084</v>
      </c>
    </row>
    <row r="520" spans="1:4" x14ac:dyDescent="0.25">
      <c r="A520" s="126"/>
      <c r="B520" s="124"/>
      <c r="C520" s="124"/>
      <c r="D520" s="124">
        <v>3085</v>
      </c>
    </row>
    <row r="521" spans="1:4" x14ac:dyDescent="0.25">
      <c r="A521" s="126"/>
      <c r="B521" s="124"/>
      <c r="C521" s="124"/>
      <c r="D521" s="124">
        <v>3086</v>
      </c>
    </row>
    <row r="522" spans="1:4" x14ac:dyDescent="0.25">
      <c r="A522" s="126"/>
      <c r="B522" s="124"/>
      <c r="C522" s="124"/>
      <c r="D522" s="124">
        <v>3087</v>
      </c>
    </row>
    <row r="523" spans="1:4" x14ac:dyDescent="0.25">
      <c r="A523" s="126"/>
      <c r="B523" s="124"/>
      <c r="C523" s="124"/>
      <c r="D523" s="124">
        <v>3088</v>
      </c>
    </row>
    <row r="524" spans="1:4" x14ac:dyDescent="0.25">
      <c r="A524" s="126"/>
      <c r="B524" s="124"/>
      <c r="C524" s="124"/>
      <c r="D524" s="124">
        <v>3089</v>
      </c>
    </row>
    <row r="525" spans="1:4" x14ac:dyDescent="0.25">
      <c r="A525" s="126"/>
      <c r="B525" s="124"/>
      <c r="C525" s="124"/>
      <c r="D525" s="124">
        <v>3090</v>
      </c>
    </row>
    <row r="526" spans="1:4" x14ac:dyDescent="0.25">
      <c r="A526" s="126"/>
      <c r="B526" s="124"/>
      <c r="C526" s="124"/>
      <c r="D526" s="124">
        <v>3091</v>
      </c>
    </row>
    <row r="527" spans="1:4" x14ac:dyDescent="0.25">
      <c r="A527" s="126"/>
      <c r="B527" s="124"/>
      <c r="C527" s="124"/>
      <c r="D527" s="124">
        <v>3092</v>
      </c>
    </row>
    <row r="528" spans="1:4" x14ac:dyDescent="0.25">
      <c r="A528" s="126"/>
      <c r="B528" s="124"/>
      <c r="C528" s="124"/>
      <c r="D528" s="124">
        <v>3093</v>
      </c>
    </row>
    <row r="529" spans="1:4" x14ac:dyDescent="0.25">
      <c r="A529" s="126"/>
      <c r="B529" s="124"/>
      <c r="C529" s="124"/>
      <c r="D529" s="124">
        <v>3094</v>
      </c>
    </row>
    <row r="530" spans="1:4" x14ac:dyDescent="0.25">
      <c r="A530" s="126"/>
      <c r="B530" s="124"/>
      <c r="C530" s="124"/>
      <c r="D530" s="124">
        <v>3095</v>
      </c>
    </row>
    <row r="531" spans="1:4" x14ac:dyDescent="0.25">
      <c r="A531" s="126"/>
      <c r="B531" s="124"/>
      <c r="C531" s="124"/>
      <c r="D531" s="124">
        <v>3096</v>
      </c>
    </row>
    <row r="532" spans="1:4" x14ac:dyDescent="0.25">
      <c r="A532" s="126"/>
      <c r="B532" s="124"/>
      <c r="C532" s="124"/>
      <c r="D532" s="124">
        <v>3097</v>
      </c>
    </row>
    <row r="533" spans="1:4" x14ac:dyDescent="0.25">
      <c r="A533" s="126"/>
      <c r="B533" s="124"/>
      <c r="C533" s="124"/>
      <c r="D533" s="124">
        <v>3098</v>
      </c>
    </row>
    <row r="534" spans="1:4" x14ac:dyDescent="0.25">
      <c r="A534" s="126"/>
      <c r="B534" s="124"/>
      <c r="C534" s="124"/>
      <c r="D534" s="124">
        <v>3099</v>
      </c>
    </row>
    <row r="535" spans="1:4" x14ac:dyDescent="0.25">
      <c r="A535" s="126"/>
      <c r="B535" s="124"/>
      <c r="C535" s="124"/>
      <c r="D535" s="124">
        <v>3100</v>
      </c>
    </row>
    <row r="536" spans="1:4" x14ac:dyDescent="0.25">
      <c r="A536" s="126"/>
      <c r="B536" s="124"/>
      <c r="C536" s="124"/>
      <c r="D536" s="124">
        <v>3101</v>
      </c>
    </row>
    <row r="537" spans="1:4" x14ac:dyDescent="0.25">
      <c r="A537" s="126"/>
      <c r="B537" s="124"/>
      <c r="C537" s="124"/>
      <c r="D537" s="124">
        <v>3102</v>
      </c>
    </row>
    <row r="538" spans="1:4" x14ac:dyDescent="0.25">
      <c r="A538" s="126"/>
      <c r="B538" s="124"/>
      <c r="C538" s="124"/>
      <c r="D538" s="124">
        <v>3103</v>
      </c>
    </row>
    <row r="539" spans="1:4" x14ac:dyDescent="0.25">
      <c r="A539" s="126"/>
      <c r="B539" s="124"/>
      <c r="C539" s="124"/>
      <c r="D539" s="124">
        <v>3104</v>
      </c>
    </row>
    <row r="540" spans="1:4" x14ac:dyDescent="0.25">
      <c r="A540" s="126"/>
      <c r="B540" s="124"/>
      <c r="C540" s="124"/>
      <c r="D540" s="124">
        <v>3105</v>
      </c>
    </row>
    <row r="541" spans="1:4" x14ac:dyDescent="0.25">
      <c r="A541" s="126"/>
      <c r="B541" s="124"/>
      <c r="C541" s="124"/>
      <c r="D541" s="124">
        <v>3106</v>
      </c>
    </row>
    <row r="542" spans="1:4" x14ac:dyDescent="0.25">
      <c r="A542" s="126"/>
      <c r="B542" s="124"/>
      <c r="C542" s="124"/>
      <c r="D542" s="124">
        <v>3107</v>
      </c>
    </row>
    <row r="543" spans="1:4" x14ac:dyDescent="0.25">
      <c r="A543" s="126"/>
      <c r="B543" s="124"/>
      <c r="C543" s="124"/>
      <c r="D543" s="124">
        <v>3108</v>
      </c>
    </row>
    <row r="544" spans="1:4" x14ac:dyDescent="0.25">
      <c r="A544" s="126"/>
      <c r="B544" s="124"/>
      <c r="C544" s="124"/>
      <c r="D544" s="124">
        <v>3109</v>
      </c>
    </row>
    <row r="545" spans="1:4" x14ac:dyDescent="0.25">
      <c r="A545" s="126"/>
      <c r="B545" s="124"/>
      <c r="C545" s="124"/>
      <c r="D545" s="124">
        <v>3110</v>
      </c>
    </row>
    <row r="546" spans="1:4" x14ac:dyDescent="0.25">
      <c r="A546" s="126"/>
      <c r="B546" s="124"/>
      <c r="C546" s="124"/>
      <c r="D546" s="124">
        <v>3111</v>
      </c>
    </row>
    <row r="547" spans="1:4" x14ac:dyDescent="0.25">
      <c r="A547" s="126"/>
      <c r="B547" s="124"/>
      <c r="C547" s="124"/>
      <c r="D547" s="124">
        <v>3112</v>
      </c>
    </row>
    <row r="548" spans="1:4" x14ac:dyDescent="0.25">
      <c r="A548" s="126"/>
      <c r="B548" s="124"/>
      <c r="C548" s="124"/>
      <c r="D548" s="124">
        <v>3113</v>
      </c>
    </row>
    <row r="549" spans="1:4" x14ac:dyDescent="0.25">
      <c r="A549" s="126"/>
      <c r="B549" s="124"/>
      <c r="C549" s="124"/>
      <c r="D549" s="124">
        <v>3114</v>
      </c>
    </row>
    <row r="550" spans="1:4" x14ac:dyDescent="0.25">
      <c r="A550" s="126"/>
      <c r="B550" s="124"/>
      <c r="C550" s="124"/>
      <c r="D550" s="124">
        <v>3115</v>
      </c>
    </row>
    <row r="551" spans="1:4" x14ac:dyDescent="0.25">
      <c r="A551" s="126"/>
      <c r="B551" s="124"/>
      <c r="C551" s="124"/>
      <c r="D551" s="124">
        <v>3116</v>
      </c>
    </row>
    <row r="552" spans="1:4" x14ac:dyDescent="0.25">
      <c r="A552" s="126"/>
      <c r="B552" s="124"/>
      <c r="C552" s="124"/>
      <c r="D552" s="124">
        <v>3117</v>
      </c>
    </row>
    <row r="553" spans="1:4" x14ac:dyDescent="0.25">
      <c r="A553" s="126"/>
      <c r="B553" s="124"/>
      <c r="C553" s="124"/>
      <c r="D553" s="124">
        <v>3118</v>
      </c>
    </row>
    <row r="554" spans="1:4" x14ac:dyDescent="0.25">
      <c r="A554" s="126"/>
      <c r="B554" s="124"/>
      <c r="C554" s="124"/>
      <c r="D554" s="124">
        <v>3119</v>
      </c>
    </row>
    <row r="555" spans="1:4" x14ac:dyDescent="0.25">
      <c r="A555" s="126"/>
      <c r="B555" s="124"/>
      <c r="C555" s="124"/>
      <c r="D555" s="124">
        <v>3120</v>
      </c>
    </row>
    <row r="556" spans="1:4" x14ac:dyDescent="0.25">
      <c r="A556" s="126"/>
      <c r="B556" s="124"/>
      <c r="C556" s="124"/>
      <c r="D556" s="124">
        <v>3121</v>
      </c>
    </row>
    <row r="557" spans="1:4" x14ac:dyDescent="0.25">
      <c r="A557" s="126"/>
      <c r="B557" s="124"/>
      <c r="C557" s="124"/>
      <c r="D557" s="124">
        <v>3122</v>
      </c>
    </row>
    <row r="558" spans="1:4" x14ac:dyDescent="0.25">
      <c r="A558" s="126"/>
      <c r="B558" s="124"/>
      <c r="C558" s="124"/>
      <c r="D558" s="124">
        <v>3123</v>
      </c>
    </row>
    <row r="559" spans="1:4" x14ac:dyDescent="0.25">
      <c r="A559" s="126"/>
      <c r="B559" s="124"/>
      <c r="C559" s="124"/>
      <c r="D559" s="124">
        <v>3124</v>
      </c>
    </row>
    <row r="560" spans="1:4" x14ac:dyDescent="0.25">
      <c r="A560" s="126"/>
      <c r="B560" s="124"/>
      <c r="C560" s="124"/>
      <c r="D560" s="124">
        <v>3125</v>
      </c>
    </row>
    <row r="561" spans="1:4" x14ac:dyDescent="0.25">
      <c r="A561" s="126"/>
      <c r="B561" s="124"/>
      <c r="C561" s="124"/>
      <c r="D561" s="124">
        <v>3126</v>
      </c>
    </row>
    <row r="562" spans="1:4" x14ac:dyDescent="0.25">
      <c r="A562" s="126"/>
      <c r="B562" s="124"/>
      <c r="C562" s="124"/>
      <c r="D562" s="124">
        <v>3127</v>
      </c>
    </row>
    <row r="563" spans="1:4" x14ac:dyDescent="0.25">
      <c r="A563" s="126"/>
      <c r="B563" s="124"/>
      <c r="C563" s="124"/>
      <c r="D563" s="124">
        <v>3128</v>
      </c>
    </row>
    <row r="564" spans="1:4" x14ac:dyDescent="0.25">
      <c r="A564" s="126"/>
      <c r="B564" s="124"/>
      <c r="C564" s="124"/>
      <c r="D564" s="124">
        <v>3129</v>
      </c>
    </row>
    <row r="565" spans="1:4" x14ac:dyDescent="0.25">
      <c r="A565" s="126"/>
      <c r="B565" s="124"/>
      <c r="C565" s="124"/>
      <c r="D565" s="124">
        <v>3130</v>
      </c>
    </row>
    <row r="566" spans="1:4" x14ac:dyDescent="0.25">
      <c r="A566" s="126"/>
      <c r="B566" s="124"/>
      <c r="C566" s="124"/>
      <c r="D566" s="124">
        <v>3131</v>
      </c>
    </row>
    <row r="567" spans="1:4" x14ac:dyDescent="0.25">
      <c r="A567" s="126"/>
      <c r="B567" s="124"/>
      <c r="C567" s="124"/>
      <c r="D567" s="124">
        <v>3132</v>
      </c>
    </row>
    <row r="568" spans="1:4" x14ac:dyDescent="0.25">
      <c r="A568" s="126"/>
      <c r="B568" s="124"/>
      <c r="C568" s="124"/>
      <c r="D568" s="124">
        <v>3133</v>
      </c>
    </row>
    <row r="569" spans="1:4" x14ac:dyDescent="0.25">
      <c r="A569" s="126"/>
      <c r="B569" s="124"/>
      <c r="C569" s="124"/>
      <c r="D569" s="124">
        <v>3134</v>
      </c>
    </row>
    <row r="570" spans="1:4" x14ac:dyDescent="0.25">
      <c r="A570" s="126"/>
      <c r="B570" s="124"/>
      <c r="C570" s="124"/>
      <c r="D570" s="124">
        <v>3135</v>
      </c>
    </row>
    <row r="571" spans="1:4" x14ac:dyDescent="0.25">
      <c r="A571" s="126"/>
      <c r="B571" s="124"/>
      <c r="C571" s="124"/>
      <c r="D571" s="124">
        <v>3136</v>
      </c>
    </row>
    <row r="572" spans="1:4" x14ac:dyDescent="0.25">
      <c r="A572" s="126"/>
      <c r="B572" s="124"/>
      <c r="C572" s="124"/>
      <c r="D572" s="124">
        <v>3137</v>
      </c>
    </row>
    <row r="573" spans="1:4" x14ac:dyDescent="0.25">
      <c r="A573" s="126"/>
      <c r="B573" s="124"/>
      <c r="C573" s="124"/>
      <c r="D573" s="124">
        <v>3138</v>
      </c>
    </row>
    <row r="574" spans="1:4" x14ac:dyDescent="0.25">
      <c r="A574" s="126"/>
      <c r="B574" s="124"/>
      <c r="C574" s="124"/>
      <c r="D574" s="124">
        <v>3139</v>
      </c>
    </row>
    <row r="575" spans="1:4" x14ac:dyDescent="0.25">
      <c r="A575" s="126"/>
      <c r="B575" s="124"/>
      <c r="C575" s="124"/>
      <c r="D575" s="124">
        <v>3140</v>
      </c>
    </row>
    <row r="576" spans="1:4" x14ac:dyDescent="0.25">
      <c r="A576" s="126"/>
      <c r="B576" s="124"/>
      <c r="C576" s="124"/>
      <c r="D576" s="124">
        <v>3141</v>
      </c>
    </row>
    <row r="577" spans="1:4" x14ac:dyDescent="0.25">
      <c r="A577" s="126"/>
      <c r="B577" s="124"/>
      <c r="C577" s="124"/>
      <c r="D577" s="124">
        <v>3142</v>
      </c>
    </row>
    <row r="578" spans="1:4" x14ac:dyDescent="0.25">
      <c r="A578" s="126"/>
      <c r="B578" s="124"/>
      <c r="C578" s="124"/>
      <c r="D578" s="124">
        <v>3143</v>
      </c>
    </row>
    <row r="579" spans="1:4" x14ac:dyDescent="0.25">
      <c r="A579" s="126"/>
      <c r="B579" s="124"/>
      <c r="C579" s="124"/>
      <c r="D579" s="124">
        <v>3144</v>
      </c>
    </row>
    <row r="580" spans="1:4" x14ac:dyDescent="0.25">
      <c r="A580" s="126"/>
      <c r="B580" s="124"/>
      <c r="C580" s="124"/>
      <c r="D580" s="124">
        <v>3145</v>
      </c>
    </row>
    <row r="581" spans="1:4" x14ac:dyDescent="0.25">
      <c r="A581" s="126"/>
      <c r="B581" s="124"/>
      <c r="C581" s="124"/>
      <c r="D581" s="124">
        <v>3146</v>
      </c>
    </row>
    <row r="582" spans="1:4" x14ac:dyDescent="0.25">
      <c r="A582" s="126"/>
      <c r="B582" s="124"/>
      <c r="C582" s="124"/>
      <c r="D582" s="124">
        <v>3147</v>
      </c>
    </row>
    <row r="583" spans="1:4" x14ac:dyDescent="0.25">
      <c r="A583" s="126"/>
      <c r="B583" s="124"/>
      <c r="C583" s="124"/>
      <c r="D583" s="124">
        <v>3148</v>
      </c>
    </row>
    <row r="584" spans="1:4" x14ac:dyDescent="0.25">
      <c r="A584" s="126"/>
      <c r="B584" s="124"/>
      <c r="C584" s="124"/>
      <c r="D584" s="124">
        <v>3149</v>
      </c>
    </row>
    <row r="585" spans="1:4" x14ac:dyDescent="0.25">
      <c r="A585" s="126"/>
      <c r="B585" s="124"/>
      <c r="C585" s="124"/>
      <c r="D585" s="124">
        <v>3150</v>
      </c>
    </row>
    <row r="586" spans="1:4" x14ac:dyDescent="0.25">
      <c r="A586" s="126"/>
      <c r="B586" s="124"/>
      <c r="C586" s="124"/>
      <c r="D586" s="124">
        <v>3151</v>
      </c>
    </row>
    <row r="587" spans="1:4" x14ac:dyDescent="0.25">
      <c r="A587" s="126"/>
      <c r="B587" s="124"/>
      <c r="C587" s="124"/>
      <c r="D587" s="124">
        <v>3152</v>
      </c>
    </row>
    <row r="588" spans="1:4" x14ac:dyDescent="0.25">
      <c r="A588" s="126"/>
      <c r="B588" s="124"/>
      <c r="C588" s="124"/>
      <c r="D588" s="124">
        <v>3153</v>
      </c>
    </row>
    <row r="589" spans="1:4" x14ac:dyDescent="0.25">
      <c r="A589" s="126"/>
      <c r="B589" s="124"/>
      <c r="C589" s="124"/>
      <c r="D589" s="124">
        <v>3154</v>
      </c>
    </row>
    <row r="590" spans="1:4" x14ac:dyDescent="0.25">
      <c r="A590" s="126"/>
      <c r="B590" s="124"/>
      <c r="C590" s="124"/>
      <c r="D590" s="124">
        <v>3155</v>
      </c>
    </row>
    <row r="591" spans="1:4" x14ac:dyDescent="0.25">
      <c r="A591" s="126"/>
      <c r="B591" s="124"/>
      <c r="C591" s="124"/>
      <c r="D591" s="124">
        <v>3156</v>
      </c>
    </row>
    <row r="592" spans="1:4" x14ac:dyDescent="0.25">
      <c r="A592" s="126"/>
      <c r="B592" s="124"/>
      <c r="C592" s="124"/>
      <c r="D592" s="124">
        <v>3157</v>
      </c>
    </row>
    <row r="593" spans="1:4" x14ac:dyDescent="0.25">
      <c r="A593" s="126"/>
      <c r="B593" s="124"/>
      <c r="C593" s="124"/>
      <c r="D593" s="124">
        <v>3158</v>
      </c>
    </row>
    <row r="594" spans="1:4" x14ac:dyDescent="0.25">
      <c r="A594" s="126"/>
      <c r="B594" s="124"/>
      <c r="C594" s="124"/>
      <c r="D594" s="124">
        <v>3159</v>
      </c>
    </row>
    <row r="595" spans="1:4" x14ac:dyDescent="0.25">
      <c r="A595" s="126"/>
      <c r="B595" s="124"/>
      <c r="C595" s="124"/>
      <c r="D595" s="124">
        <v>3160</v>
      </c>
    </row>
    <row r="596" spans="1:4" x14ac:dyDescent="0.25">
      <c r="A596" s="126"/>
      <c r="B596" s="124"/>
      <c r="C596" s="124"/>
      <c r="D596" s="124">
        <v>3161</v>
      </c>
    </row>
    <row r="597" spans="1:4" x14ac:dyDescent="0.25">
      <c r="A597" s="126"/>
      <c r="B597" s="124"/>
      <c r="C597" s="124"/>
      <c r="D597" s="124">
        <v>3162</v>
      </c>
    </row>
    <row r="598" spans="1:4" x14ac:dyDescent="0.25">
      <c r="A598" s="126"/>
      <c r="B598" s="124"/>
      <c r="C598" s="124"/>
      <c r="D598" s="124">
        <v>3163</v>
      </c>
    </row>
    <row r="599" spans="1:4" x14ac:dyDescent="0.25">
      <c r="A599" s="126"/>
      <c r="B599" s="124"/>
      <c r="C599" s="124"/>
      <c r="D599" s="124">
        <v>3164</v>
      </c>
    </row>
    <row r="600" spans="1:4" x14ac:dyDescent="0.25">
      <c r="A600" s="126"/>
      <c r="B600" s="124"/>
      <c r="C600" s="124"/>
      <c r="D600" s="124">
        <v>3165</v>
      </c>
    </row>
    <row r="601" spans="1:4" x14ac:dyDescent="0.25">
      <c r="A601" s="126"/>
      <c r="B601" s="124"/>
      <c r="C601" s="124"/>
      <c r="D601" s="124">
        <v>3166</v>
      </c>
    </row>
    <row r="602" spans="1:4" x14ac:dyDescent="0.25">
      <c r="A602" s="126"/>
      <c r="B602" s="124"/>
      <c r="C602" s="124"/>
      <c r="D602" s="124">
        <v>3167</v>
      </c>
    </row>
    <row r="603" spans="1:4" x14ac:dyDescent="0.25">
      <c r="A603" s="126"/>
      <c r="B603" s="124"/>
      <c r="C603" s="124"/>
      <c r="D603" s="124">
        <v>3168</v>
      </c>
    </row>
    <row r="604" spans="1:4" x14ac:dyDescent="0.25">
      <c r="A604" s="126"/>
      <c r="B604" s="124"/>
      <c r="C604" s="124"/>
      <c r="D604" s="124">
        <v>3169</v>
      </c>
    </row>
    <row r="605" spans="1:4" x14ac:dyDescent="0.25">
      <c r="A605" s="126"/>
      <c r="B605" s="124"/>
      <c r="C605" s="124"/>
      <c r="D605" s="124">
        <v>3170</v>
      </c>
    </row>
    <row r="606" spans="1:4" x14ac:dyDescent="0.25">
      <c r="A606" s="126"/>
      <c r="B606" s="124"/>
      <c r="C606" s="124"/>
      <c r="D606" s="124">
        <v>3171</v>
      </c>
    </row>
    <row r="607" spans="1:4" x14ac:dyDescent="0.25">
      <c r="A607" s="126"/>
      <c r="B607" s="124"/>
      <c r="C607" s="124"/>
      <c r="D607" s="124">
        <v>3172</v>
      </c>
    </row>
    <row r="608" spans="1:4" x14ac:dyDescent="0.25">
      <c r="A608" s="126"/>
      <c r="B608" s="124"/>
      <c r="C608" s="124"/>
      <c r="D608" s="124">
        <v>3173</v>
      </c>
    </row>
    <row r="609" spans="1:4" x14ac:dyDescent="0.25">
      <c r="A609" s="126"/>
      <c r="B609" s="124"/>
      <c r="C609" s="124"/>
      <c r="D609" s="124">
        <v>3174</v>
      </c>
    </row>
    <row r="610" spans="1:4" x14ac:dyDescent="0.25">
      <c r="A610" s="126"/>
      <c r="B610" s="124"/>
      <c r="C610" s="124"/>
      <c r="D610" s="124">
        <v>3175</v>
      </c>
    </row>
    <row r="611" spans="1:4" x14ac:dyDescent="0.25">
      <c r="A611" s="126"/>
      <c r="B611" s="124"/>
      <c r="C611" s="124"/>
      <c r="D611" s="124">
        <v>3176</v>
      </c>
    </row>
    <row r="612" spans="1:4" x14ac:dyDescent="0.25">
      <c r="A612" s="126"/>
      <c r="B612" s="124"/>
      <c r="C612" s="124"/>
      <c r="D612" s="124">
        <v>3177</v>
      </c>
    </row>
    <row r="613" spans="1:4" x14ac:dyDescent="0.25">
      <c r="A613" s="126"/>
      <c r="B613" s="124"/>
      <c r="C613" s="124"/>
      <c r="D613" s="124">
        <v>3178</v>
      </c>
    </row>
    <row r="614" spans="1:4" x14ac:dyDescent="0.25">
      <c r="A614" s="126"/>
      <c r="B614" s="124"/>
      <c r="C614" s="124"/>
      <c r="D614" s="124">
        <v>3179</v>
      </c>
    </row>
    <row r="615" spans="1:4" x14ac:dyDescent="0.25">
      <c r="A615" s="126"/>
      <c r="B615" s="124"/>
      <c r="C615" s="124"/>
      <c r="D615" s="124">
        <v>3180</v>
      </c>
    </row>
    <row r="616" spans="1:4" x14ac:dyDescent="0.25">
      <c r="A616" s="126"/>
      <c r="B616" s="124"/>
      <c r="C616" s="124"/>
      <c r="D616" s="124">
        <v>3181</v>
      </c>
    </row>
    <row r="617" spans="1:4" x14ac:dyDescent="0.25">
      <c r="A617" s="126"/>
      <c r="B617" s="124"/>
      <c r="C617" s="124"/>
      <c r="D617" s="124">
        <v>3182</v>
      </c>
    </row>
    <row r="618" spans="1:4" x14ac:dyDescent="0.25">
      <c r="A618" s="126"/>
      <c r="B618" s="124"/>
      <c r="C618" s="124"/>
      <c r="D618" s="124">
        <v>3183</v>
      </c>
    </row>
    <row r="619" spans="1:4" x14ac:dyDescent="0.25">
      <c r="A619" s="126"/>
      <c r="B619" s="124"/>
      <c r="C619" s="124"/>
      <c r="D619" s="124">
        <v>3184</v>
      </c>
    </row>
    <row r="620" spans="1:4" x14ac:dyDescent="0.25">
      <c r="A620" s="126"/>
      <c r="B620" s="124"/>
      <c r="C620" s="124"/>
      <c r="D620" s="124">
        <v>3185</v>
      </c>
    </row>
    <row r="621" spans="1:4" x14ac:dyDescent="0.25">
      <c r="A621" s="126"/>
      <c r="B621" s="124"/>
      <c r="C621" s="124"/>
      <c r="D621" s="124">
        <v>3186</v>
      </c>
    </row>
    <row r="622" spans="1:4" x14ac:dyDescent="0.25">
      <c r="A622" s="126"/>
      <c r="B622" s="124"/>
      <c r="C622" s="124"/>
      <c r="D622" s="124">
        <v>3187</v>
      </c>
    </row>
    <row r="623" spans="1:4" x14ac:dyDescent="0.25">
      <c r="A623" s="126"/>
      <c r="B623" s="124"/>
      <c r="C623" s="124"/>
      <c r="D623" s="124">
        <v>3188</v>
      </c>
    </row>
    <row r="624" spans="1:4" x14ac:dyDescent="0.25">
      <c r="A624" s="126"/>
      <c r="B624" s="124"/>
      <c r="C624" s="124"/>
      <c r="D624" s="124">
        <v>3189</v>
      </c>
    </row>
    <row r="625" spans="1:4" x14ac:dyDescent="0.25">
      <c r="A625" s="126"/>
      <c r="B625" s="124"/>
      <c r="C625" s="124"/>
      <c r="D625" s="124">
        <v>3190</v>
      </c>
    </row>
    <row r="626" spans="1:4" x14ac:dyDescent="0.25">
      <c r="A626" s="126"/>
      <c r="B626" s="124"/>
      <c r="C626" s="124"/>
      <c r="D626" s="124">
        <v>3191</v>
      </c>
    </row>
    <row r="627" spans="1:4" x14ac:dyDescent="0.25">
      <c r="A627" s="126"/>
      <c r="B627" s="124"/>
      <c r="C627" s="124"/>
      <c r="D627" s="124">
        <v>3192</v>
      </c>
    </row>
    <row r="628" spans="1:4" x14ac:dyDescent="0.25">
      <c r="A628" s="126"/>
      <c r="B628" s="124"/>
      <c r="C628" s="124"/>
      <c r="D628" s="124">
        <v>3193</v>
      </c>
    </row>
    <row r="629" spans="1:4" x14ac:dyDescent="0.25">
      <c r="A629" s="126"/>
      <c r="B629" s="124"/>
      <c r="C629" s="124"/>
      <c r="D629" s="124">
        <v>3194</v>
      </c>
    </row>
    <row r="630" spans="1:4" x14ac:dyDescent="0.25">
      <c r="A630" s="126"/>
      <c r="B630" s="124"/>
      <c r="C630" s="124"/>
      <c r="D630" s="124">
        <v>3195</v>
      </c>
    </row>
    <row r="631" spans="1:4" x14ac:dyDescent="0.25">
      <c r="A631" s="126"/>
      <c r="B631" s="124"/>
      <c r="C631" s="124"/>
      <c r="D631" s="124">
        <v>3196</v>
      </c>
    </row>
    <row r="632" spans="1:4" x14ac:dyDescent="0.25">
      <c r="A632" s="126"/>
      <c r="B632" s="124"/>
      <c r="C632" s="124"/>
      <c r="D632" s="124">
        <v>3197</v>
      </c>
    </row>
    <row r="633" spans="1:4" x14ac:dyDescent="0.25">
      <c r="A633" s="126"/>
      <c r="B633" s="124"/>
      <c r="C633" s="124"/>
      <c r="D633" s="124">
        <v>3198</v>
      </c>
    </row>
    <row r="634" spans="1:4" x14ac:dyDescent="0.25">
      <c r="A634" s="126"/>
      <c r="B634" s="124"/>
      <c r="C634" s="124"/>
      <c r="D634" s="124">
        <v>3199</v>
      </c>
    </row>
    <row r="635" spans="1:4" x14ac:dyDescent="0.25">
      <c r="A635" s="126"/>
      <c r="B635" s="124"/>
      <c r="C635" s="124"/>
      <c r="D635" s="124">
        <v>3200</v>
      </c>
    </row>
    <row r="636" spans="1:4" x14ac:dyDescent="0.25">
      <c r="A636" s="126"/>
      <c r="B636" s="124"/>
      <c r="C636" s="124"/>
      <c r="D636" s="124">
        <v>3201</v>
      </c>
    </row>
    <row r="637" spans="1:4" x14ac:dyDescent="0.25">
      <c r="A637" s="126"/>
      <c r="B637" s="124"/>
      <c r="C637" s="124"/>
      <c r="D637" s="124">
        <v>3202</v>
      </c>
    </row>
    <row r="638" spans="1:4" x14ac:dyDescent="0.25">
      <c r="A638" s="126"/>
      <c r="B638" s="124"/>
      <c r="C638" s="124"/>
      <c r="D638" s="124">
        <v>3203</v>
      </c>
    </row>
    <row r="639" spans="1:4" x14ac:dyDescent="0.25">
      <c r="A639" s="126"/>
      <c r="B639" s="124"/>
      <c r="C639" s="124"/>
      <c r="D639" s="124">
        <v>3204</v>
      </c>
    </row>
    <row r="640" spans="1:4" x14ac:dyDescent="0.25">
      <c r="A640" s="126"/>
      <c r="B640" s="124"/>
      <c r="C640" s="124"/>
      <c r="D640" s="124">
        <v>3205</v>
      </c>
    </row>
    <row r="641" spans="1:4" x14ac:dyDescent="0.25">
      <c r="A641" s="126"/>
      <c r="B641" s="124"/>
      <c r="C641" s="124"/>
      <c r="D641" s="124">
        <v>3206</v>
      </c>
    </row>
    <row r="642" spans="1:4" x14ac:dyDescent="0.25">
      <c r="A642" s="126"/>
      <c r="B642" s="124"/>
      <c r="C642" s="124"/>
      <c r="D642" s="124">
        <v>3207</v>
      </c>
    </row>
    <row r="643" spans="1:4" x14ac:dyDescent="0.25">
      <c r="A643" s="126"/>
      <c r="B643" s="124"/>
      <c r="C643" s="124"/>
      <c r="D643" s="124">
        <v>3208</v>
      </c>
    </row>
    <row r="644" spans="1:4" x14ac:dyDescent="0.25">
      <c r="A644" s="126"/>
      <c r="B644" s="124"/>
      <c r="C644" s="124"/>
      <c r="D644" s="124">
        <v>3209</v>
      </c>
    </row>
    <row r="645" spans="1:4" x14ac:dyDescent="0.25">
      <c r="A645" s="126"/>
      <c r="B645" s="124"/>
      <c r="C645" s="124"/>
      <c r="D645" s="124">
        <v>3210</v>
      </c>
    </row>
    <row r="646" spans="1:4" x14ac:dyDescent="0.25">
      <c r="A646" s="126"/>
      <c r="B646" s="124"/>
      <c r="C646" s="124"/>
      <c r="D646" s="124">
        <v>3211</v>
      </c>
    </row>
    <row r="647" spans="1:4" x14ac:dyDescent="0.25">
      <c r="A647" s="126"/>
      <c r="B647" s="124"/>
      <c r="C647" s="124"/>
      <c r="D647" s="124">
        <v>3212</v>
      </c>
    </row>
    <row r="648" spans="1:4" x14ac:dyDescent="0.25">
      <c r="A648" s="126"/>
      <c r="B648" s="124"/>
      <c r="C648" s="124"/>
      <c r="D648" s="124">
        <v>3213</v>
      </c>
    </row>
    <row r="649" spans="1:4" x14ac:dyDescent="0.25">
      <c r="A649" s="126"/>
      <c r="B649" s="124"/>
      <c r="C649" s="124"/>
      <c r="D649" s="124">
        <v>3214</v>
      </c>
    </row>
    <row r="650" spans="1:4" x14ac:dyDescent="0.25">
      <c r="A650" s="126"/>
      <c r="B650" s="124"/>
      <c r="C650" s="124"/>
      <c r="D650" s="124">
        <v>3215</v>
      </c>
    </row>
    <row r="651" spans="1:4" x14ac:dyDescent="0.25">
      <c r="A651" s="126"/>
      <c r="B651" s="124"/>
      <c r="C651" s="124"/>
      <c r="D651" s="124">
        <v>3216</v>
      </c>
    </row>
    <row r="652" spans="1:4" x14ac:dyDescent="0.25">
      <c r="A652" s="126"/>
      <c r="B652" s="124"/>
      <c r="C652" s="124"/>
      <c r="D652" s="124">
        <v>3217</v>
      </c>
    </row>
    <row r="653" spans="1:4" x14ac:dyDescent="0.25">
      <c r="A653" s="126"/>
      <c r="B653" s="124"/>
      <c r="C653" s="124"/>
      <c r="D653" s="124">
        <v>3218</v>
      </c>
    </row>
    <row r="654" spans="1:4" x14ac:dyDescent="0.25">
      <c r="A654" s="126"/>
      <c r="B654" s="124"/>
      <c r="C654" s="124"/>
      <c r="D654" s="124">
        <v>3219</v>
      </c>
    </row>
    <row r="655" spans="1:4" x14ac:dyDescent="0.25">
      <c r="A655" s="126"/>
      <c r="B655" s="124"/>
      <c r="C655" s="124"/>
      <c r="D655" s="124">
        <v>3220</v>
      </c>
    </row>
    <row r="656" spans="1:4" x14ac:dyDescent="0.25">
      <c r="A656" s="126"/>
      <c r="B656" s="124"/>
      <c r="C656" s="124"/>
      <c r="D656" s="124">
        <v>3221</v>
      </c>
    </row>
    <row r="657" spans="1:4" x14ac:dyDescent="0.25">
      <c r="A657" s="126"/>
      <c r="B657" s="124"/>
      <c r="C657" s="124"/>
      <c r="D657" s="124">
        <v>3222</v>
      </c>
    </row>
    <row r="658" spans="1:4" x14ac:dyDescent="0.25">
      <c r="A658" s="126"/>
      <c r="B658" s="124"/>
      <c r="C658" s="124"/>
      <c r="D658" s="124">
        <v>3223</v>
      </c>
    </row>
    <row r="659" spans="1:4" x14ac:dyDescent="0.25">
      <c r="A659" s="126"/>
      <c r="B659" s="124"/>
      <c r="C659" s="124"/>
      <c r="D659" s="124">
        <v>3224</v>
      </c>
    </row>
    <row r="660" spans="1:4" x14ac:dyDescent="0.25">
      <c r="A660" s="126"/>
      <c r="B660" s="124"/>
      <c r="C660" s="124"/>
      <c r="D660" s="124">
        <v>3225</v>
      </c>
    </row>
    <row r="661" spans="1:4" x14ac:dyDescent="0.25">
      <c r="A661" s="126"/>
      <c r="B661" s="124"/>
      <c r="C661" s="124"/>
      <c r="D661" s="124">
        <v>3226</v>
      </c>
    </row>
    <row r="662" spans="1:4" x14ac:dyDescent="0.25">
      <c r="A662" s="126"/>
      <c r="B662" s="124"/>
      <c r="C662" s="124"/>
      <c r="D662" s="124">
        <v>3227</v>
      </c>
    </row>
    <row r="663" spans="1:4" x14ac:dyDescent="0.25">
      <c r="A663" s="126"/>
      <c r="B663" s="124"/>
      <c r="C663" s="124"/>
      <c r="D663" s="124">
        <v>3228</v>
      </c>
    </row>
    <row r="664" spans="1:4" x14ac:dyDescent="0.25">
      <c r="A664" s="126"/>
      <c r="B664" s="124"/>
      <c r="C664" s="124"/>
      <c r="D664" s="124">
        <v>3229</v>
      </c>
    </row>
    <row r="665" spans="1:4" x14ac:dyDescent="0.25">
      <c r="A665" s="126"/>
      <c r="B665" s="124"/>
      <c r="C665" s="124"/>
      <c r="D665" s="124">
        <v>3230</v>
      </c>
    </row>
    <row r="666" spans="1:4" x14ac:dyDescent="0.25">
      <c r="A666" s="126"/>
      <c r="B666" s="124"/>
      <c r="C666" s="124"/>
      <c r="D666" s="124">
        <v>3231</v>
      </c>
    </row>
    <row r="667" spans="1:4" x14ac:dyDescent="0.25">
      <c r="A667" s="126"/>
      <c r="B667" s="124"/>
      <c r="C667" s="124"/>
      <c r="D667" s="124">
        <v>3232</v>
      </c>
    </row>
    <row r="668" spans="1:4" x14ac:dyDescent="0.25">
      <c r="A668" s="126"/>
      <c r="B668" s="124"/>
      <c r="C668" s="124"/>
      <c r="D668" s="124">
        <v>3233</v>
      </c>
    </row>
    <row r="669" spans="1:4" x14ac:dyDescent="0.25">
      <c r="A669" s="126"/>
      <c r="B669" s="124"/>
      <c r="C669" s="124"/>
      <c r="D669" s="124">
        <v>3234</v>
      </c>
    </row>
    <row r="670" spans="1:4" x14ac:dyDescent="0.25">
      <c r="A670" s="126"/>
      <c r="B670" s="124"/>
      <c r="C670" s="124"/>
      <c r="D670" s="124">
        <v>3235</v>
      </c>
    </row>
    <row r="671" spans="1:4" x14ac:dyDescent="0.25">
      <c r="A671" s="126"/>
      <c r="B671" s="124"/>
      <c r="C671" s="124"/>
      <c r="D671" s="124">
        <v>3236</v>
      </c>
    </row>
    <row r="672" spans="1:4" x14ac:dyDescent="0.25">
      <c r="A672" s="126"/>
      <c r="B672" s="124"/>
      <c r="C672" s="124"/>
      <c r="D672" s="124">
        <v>3237</v>
      </c>
    </row>
    <row r="673" spans="1:4" x14ac:dyDescent="0.25">
      <c r="A673" s="126"/>
      <c r="B673" s="124"/>
      <c r="C673" s="124"/>
      <c r="D673" s="124">
        <v>3238</v>
      </c>
    </row>
    <row r="674" spans="1:4" x14ac:dyDescent="0.25">
      <c r="A674" s="126"/>
      <c r="B674" s="124"/>
      <c r="C674" s="124"/>
      <c r="D674" s="124">
        <v>3239</v>
      </c>
    </row>
    <row r="675" spans="1:4" x14ac:dyDescent="0.25">
      <c r="A675" s="126"/>
      <c r="B675" s="124"/>
      <c r="C675" s="124"/>
      <c r="D675" s="124">
        <v>3240</v>
      </c>
    </row>
    <row r="676" spans="1:4" x14ac:dyDescent="0.25">
      <c r="A676" s="126"/>
      <c r="B676" s="124"/>
      <c r="C676" s="124"/>
      <c r="D676" s="124">
        <v>3241</v>
      </c>
    </row>
    <row r="677" spans="1:4" x14ac:dyDescent="0.25">
      <c r="A677" s="126"/>
      <c r="B677" s="124"/>
      <c r="C677" s="124"/>
      <c r="D677" s="124">
        <v>3242</v>
      </c>
    </row>
    <row r="678" spans="1:4" x14ac:dyDescent="0.25">
      <c r="A678" s="126"/>
      <c r="B678" s="124"/>
      <c r="C678" s="124"/>
      <c r="D678" s="124">
        <v>3243</v>
      </c>
    </row>
    <row r="679" spans="1:4" x14ac:dyDescent="0.25">
      <c r="A679" s="126"/>
      <c r="B679" s="124"/>
      <c r="C679" s="124"/>
      <c r="D679" s="124">
        <v>3244</v>
      </c>
    </row>
    <row r="680" spans="1:4" x14ac:dyDescent="0.25">
      <c r="A680" s="126"/>
      <c r="B680" s="124"/>
      <c r="C680" s="124"/>
      <c r="D680" s="124">
        <v>3245</v>
      </c>
    </row>
    <row r="681" spans="1:4" x14ac:dyDescent="0.25">
      <c r="A681" s="126"/>
      <c r="B681" s="124"/>
      <c r="C681" s="124"/>
      <c r="D681" s="124">
        <v>3246</v>
      </c>
    </row>
    <row r="682" spans="1:4" x14ac:dyDescent="0.25">
      <c r="A682" s="126"/>
      <c r="B682" s="124"/>
      <c r="C682" s="124"/>
      <c r="D682" s="124">
        <v>3247</v>
      </c>
    </row>
    <row r="683" spans="1:4" x14ac:dyDescent="0.25">
      <c r="A683" s="126"/>
      <c r="B683" s="124"/>
      <c r="C683" s="124"/>
      <c r="D683" s="124">
        <v>3248</v>
      </c>
    </row>
    <row r="684" spans="1:4" x14ac:dyDescent="0.25">
      <c r="A684" s="126"/>
      <c r="B684" s="124"/>
      <c r="C684" s="124"/>
      <c r="D684" s="124">
        <v>3249</v>
      </c>
    </row>
    <row r="685" spans="1:4" x14ac:dyDescent="0.25">
      <c r="A685" s="126"/>
      <c r="B685" s="124"/>
      <c r="C685" s="124"/>
      <c r="D685" s="124">
        <v>3250</v>
      </c>
    </row>
    <row r="686" spans="1:4" x14ac:dyDescent="0.25">
      <c r="A686" s="126"/>
      <c r="B686" s="124"/>
      <c r="C686" s="124"/>
      <c r="D686" s="124">
        <v>3251</v>
      </c>
    </row>
    <row r="687" spans="1:4" x14ac:dyDescent="0.25">
      <c r="A687" s="126"/>
      <c r="B687" s="124"/>
      <c r="C687" s="124"/>
      <c r="D687" s="124">
        <v>3252</v>
      </c>
    </row>
    <row r="688" spans="1:4" x14ac:dyDescent="0.25">
      <c r="A688" s="126"/>
      <c r="B688" s="124"/>
      <c r="C688" s="124"/>
      <c r="D688" s="124">
        <v>3253</v>
      </c>
    </row>
    <row r="689" spans="1:4" x14ac:dyDescent="0.25">
      <c r="A689" s="126"/>
      <c r="B689" s="124"/>
      <c r="C689" s="124"/>
      <c r="D689" s="124">
        <v>3254</v>
      </c>
    </row>
    <row r="690" spans="1:4" x14ac:dyDescent="0.25">
      <c r="A690" s="126"/>
      <c r="B690" s="124"/>
      <c r="C690" s="124"/>
      <c r="D690" s="124">
        <v>3255</v>
      </c>
    </row>
    <row r="691" spans="1:4" x14ac:dyDescent="0.25">
      <c r="A691" s="126"/>
      <c r="B691" s="124"/>
      <c r="C691" s="124"/>
      <c r="D691" s="124">
        <v>3256</v>
      </c>
    </row>
    <row r="692" spans="1:4" x14ac:dyDescent="0.25">
      <c r="A692" s="126"/>
      <c r="B692" s="124"/>
      <c r="C692" s="124"/>
      <c r="D692" s="124">
        <v>3257</v>
      </c>
    </row>
    <row r="693" spans="1:4" x14ac:dyDescent="0.25">
      <c r="A693" s="126"/>
      <c r="B693" s="124"/>
      <c r="C693" s="124"/>
      <c r="D693" s="124">
        <v>3258</v>
      </c>
    </row>
    <row r="694" spans="1:4" x14ac:dyDescent="0.25">
      <c r="A694" s="126"/>
      <c r="B694" s="124"/>
      <c r="C694" s="124"/>
      <c r="D694" s="124">
        <v>3259</v>
      </c>
    </row>
    <row r="695" spans="1:4" x14ac:dyDescent="0.25">
      <c r="A695" s="126"/>
      <c r="B695" s="124"/>
      <c r="C695" s="124"/>
      <c r="D695" s="124">
        <v>3260</v>
      </c>
    </row>
    <row r="696" spans="1:4" x14ac:dyDescent="0.25">
      <c r="A696" s="126"/>
      <c r="B696" s="124"/>
      <c r="C696" s="124"/>
      <c r="D696" s="124">
        <v>3261</v>
      </c>
    </row>
    <row r="697" spans="1:4" x14ac:dyDescent="0.25">
      <c r="A697" s="126"/>
      <c r="B697" s="124"/>
      <c r="C697" s="124"/>
      <c r="D697" s="124">
        <v>3262</v>
      </c>
    </row>
    <row r="698" spans="1:4" x14ac:dyDescent="0.25">
      <c r="A698" s="126"/>
      <c r="B698" s="124"/>
      <c r="C698" s="124"/>
      <c r="D698" s="124">
        <v>3263</v>
      </c>
    </row>
    <row r="699" spans="1:4" x14ac:dyDescent="0.25">
      <c r="A699" s="126"/>
      <c r="B699" s="124"/>
      <c r="C699" s="124"/>
      <c r="D699" s="124">
        <v>3264</v>
      </c>
    </row>
    <row r="700" spans="1:4" x14ac:dyDescent="0.25">
      <c r="A700" s="126"/>
      <c r="B700" s="124"/>
      <c r="C700" s="124"/>
      <c r="D700" s="124">
        <v>3265</v>
      </c>
    </row>
    <row r="701" spans="1:4" x14ac:dyDescent="0.25">
      <c r="A701" s="126"/>
      <c r="B701" s="124"/>
      <c r="C701" s="124"/>
      <c r="D701" s="124">
        <v>3266</v>
      </c>
    </row>
    <row r="702" spans="1:4" x14ac:dyDescent="0.25">
      <c r="A702" s="126"/>
      <c r="B702" s="124"/>
      <c r="C702" s="124"/>
      <c r="D702" s="124">
        <v>3267</v>
      </c>
    </row>
    <row r="703" spans="1:4" x14ac:dyDescent="0.25">
      <c r="A703" s="126"/>
      <c r="B703" s="124"/>
      <c r="C703" s="124"/>
      <c r="D703" s="124">
        <v>3268</v>
      </c>
    </row>
    <row r="704" spans="1:4" x14ac:dyDescent="0.25">
      <c r="A704" s="126"/>
      <c r="B704" s="124"/>
      <c r="C704" s="124"/>
      <c r="D704" s="124">
        <v>3269</v>
      </c>
    </row>
    <row r="705" spans="1:4" x14ac:dyDescent="0.25">
      <c r="A705" s="126"/>
      <c r="B705" s="124"/>
      <c r="C705" s="124"/>
      <c r="D705" s="124">
        <v>3270</v>
      </c>
    </row>
    <row r="706" spans="1:4" x14ac:dyDescent="0.25">
      <c r="A706" s="126"/>
      <c r="B706" s="124"/>
      <c r="C706" s="124"/>
      <c r="D706" s="124">
        <v>3271</v>
      </c>
    </row>
    <row r="707" spans="1:4" x14ac:dyDescent="0.25">
      <c r="A707" s="126"/>
      <c r="B707" s="124"/>
      <c r="C707" s="124"/>
      <c r="D707" s="124">
        <v>3272</v>
      </c>
    </row>
    <row r="708" spans="1:4" x14ac:dyDescent="0.25">
      <c r="A708" s="126"/>
      <c r="B708" s="124"/>
      <c r="C708" s="124"/>
      <c r="D708" s="124">
        <v>3273</v>
      </c>
    </row>
    <row r="709" spans="1:4" x14ac:dyDescent="0.25">
      <c r="A709" s="126"/>
      <c r="B709" s="124"/>
      <c r="C709" s="124"/>
      <c r="D709" s="124">
        <v>3274</v>
      </c>
    </row>
    <row r="710" spans="1:4" x14ac:dyDescent="0.25">
      <c r="A710" s="126"/>
      <c r="B710" s="124"/>
      <c r="C710" s="124"/>
      <c r="D710" s="124">
        <v>3275</v>
      </c>
    </row>
    <row r="711" spans="1:4" x14ac:dyDescent="0.25">
      <c r="A711" s="126"/>
      <c r="B711" s="124"/>
      <c r="C711" s="124"/>
      <c r="D711" s="124">
        <v>3276</v>
      </c>
    </row>
    <row r="712" spans="1:4" x14ac:dyDescent="0.25">
      <c r="A712" s="126"/>
      <c r="B712" s="124"/>
      <c r="C712" s="124"/>
      <c r="D712" s="124">
        <v>3277</v>
      </c>
    </row>
    <row r="713" spans="1:4" x14ac:dyDescent="0.25">
      <c r="A713" s="126"/>
      <c r="B713" s="124"/>
      <c r="C713" s="124"/>
      <c r="D713" s="124">
        <v>3278</v>
      </c>
    </row>
    <row r="714" spans="1:4" x14ac:dyDescent="0.25">
      <c r="A714" s="126"/>
      <c r="B714" s="124"/>
      <c r="C714" s="124"/>
      <c r="D714" s="124">
        <v>3279</v>
      </c>
    </row>
    <row r="715" spans="1:4" x14ac:dyDescent="0.25">
      <c r="A715" s="126"/>
      <c r="B715" s="124"/>
      <c r="C715" s="124"/>
      <c r="D715" s="124">
        <v>3280</v>
      </c>
    </row>
    <row r="716" spans="1:4" x14ac:dyDescent="0.25">
      <c r="A716" s="126"/>
      <c r="B716" s="124"/>
      <c r="C716" s="124"/>
      <c r="D716" s="124">
        <v>3281</v>
      </c>
    </row>
    <row r="717" spans="1:4" x14ac:dyDescent="0.25">
      <c r="A717" s="126"/>
      <c r="B717" s="124"/>
      <c r="C717" s="124"/>
      <c r="D717" s="124">
        <v>3282</v>
      </c>
    </row>
    <row r="718" spans="1:4" x14ac:dyDescent="0.25">
      <c r="A718" s="126"/>
      <c r="B718" s="124"/>
      <c r="C718" s="124"/>
      <c r="D718" s="124">
        <v>3283</v>
      </c>
    </row>
    <row r="719" spans="1:4" x14ac:dyDescent="0.25">
      <c r="A719" s="126"/>
      <c r="B719" s="124"/>
      <c r="C719" s="124"/>
      <c r="D719" s="124">
        <v>3284</v>
      </c>
    </row>
    <row r="720" spans="1:4" x14ac:dyDescent="0.25">
      <c r="A720" s="126"/>
      <c r="B720" s="124"/>
      <c r="C720" s="124"/>
      <c r="D720" s="124">
        <v>3285</v>
      </c>
    </row>
    <row r="721" spans="1:4" x14ac:dyDescent="0.25">
      <c r="A721" s="126"/>
      <c r="B721" s="124"/>
      <c r="C721" s="124"/>
      <c r="D721" s="124">
        <v>3286</v>
      </c>
    </row>
    <row r="722" spans="1:4" x14ac:dyDescent="0.25">
      <c r="A722" s="126"/>
      <c r="B722" s="124"/>
      <c r="C722" s="124"/>
      <c r="D722" s="124">
        <v>3287</v>
      </c>
    </row>
    <row r="723" spans="1:4" x14ac:dyDescent="0.25">
      <c r="A723" s="126"/>
      <c r="B723" s="124"/>
      <c r="C723" s="124"/>
      <c r="D723" s="124">
        <v>3288</v>
      </c>
    </row>
    <row r="724" spans="1:4" x14ac:dyDescent="0.25">
      <c r="A724" s="126"/>
      <c r="B724" s="124"/>
      <c r="C724" s="124"/>
      <c r="D724" s="124">
        <v>3289</v>
      </c>
    </row>
    <row r="725" spans="1:4" x14ac:dyDescent="0.25">
      <c r="A725" s="126"/>
      <c r="B725" s="124"/>
      <c r="C725" s="124"/>
      <c r="D725" s="124">
        <v>3290</v>
      </c>
    </row>
    <row r="726" spans="1:4" x14ac:dyDescent="0.25">
      <c r="A726" s="126"/>
      <c r="B726" s="124"/>
      <c r="C726" s="124"/>
      <c r="D726" s="124">
        <v>3291</v>
      </c>
    </row>
    <row r="727" spans="1:4" x14ac:dyDescent="0.25">
      <c r="A727" s="126"/>
      <c r="B727" s="124"/>
      <c r="C727" s="124"/>
      <c r="D727" s="124">
        <v>3292</v>
      </c>
    </row>
    <row r="728" spans="1:4" x14ac:dyDescent="0.25">
      <c r="A728" s="126"/>
      <c r="B728" s="124"/>
      <c r="C728" s="124"/>
      <c r="D728" s="124">
        <v>3293</v>
      </c>
    </row>
    <row r="729" spans="1:4" x14ac:dyDescent="0.25">
      <c r="A729" s="126"/>
      <c r="B729" s="124"/>
      <c r="C729" s="124"/>
      <c r="D729" s="124">
        <v>3294</v>
      </c>
    </row>
    <row r="730" spans="1:4" x14ac:dyDescent="0.25">
      <c r="A730" s="126"/>
      <c r="B730" s="124"/>
      <c r="C730" s="124"/>
      <c r="D730" s="124">
        <v>3295</v>
      </c>
    </row>
    <row r="731" spans="1:4" x14ac:dyDescent="0.25">
      <c r="A731" s="126"/>
      <c r="B731" s="124"/>
      <c r="C731" s="124"/>
      <c r="D731" s="124">
        <v>3296</v>
      </c>
    </row>
    <row r="732" spans="1:4" x14ac:dyDescent="0.25">
      <c r="A732" s="126"/>
      <c r="B732" s="124"/>
      <c r="C732" s="124"/>
      <c r="D732" s="124">
        <v>3297</v>
      </c>
    </row>
    <row r="733" spans="1:4" x14ac:dyDescent="0.25">
      <c r="A733" s="126"/>
      <c r="B733" s="124"/>
      <c r="C733" s="124"/>
      <c r="D733" s="124">
        <v>3298</v>
      </c>
    </row>
    <row r="734" spans="1:4" x14ac:dyDescent="0.25">
      <c r="A734" s="126"/>
      <c r="B734" s="124"/>
      <c r="C734" s="124"/>
      <c r="D734" s="124">
        <v>3299</v>
      </c>
    </row>
    <row r="735" spans="1:4" x14ac:dyDescent="0.25">
      <c r="A735" s="126"/>
      <c r="B735" s="124"/>
      <c r="C735" s="124"/>
      <c r="D735" s="124">
        <v>3300</v>
      </c>
    </row>
    <row r="736" spans="1:4" x14ac:dyDescent="0.25">
      <c r="A736" s="126"/>
      <c r="B736" s="124"/>
      <c r="C736" s="124"/>
      <c r="D736" s="124">
        <v>3301</v>
      </c>
    </row>
    <row r="737" spans="1:4" x14ac:dyDescent="0.25">
      <c r="A737" s="126"/>
      <c r="B737" s="124"/>
      <c r="C737" s="124"/>
      <c r="D737" s="124">
        <v>3302</v>
      </c>
    </row>
    <row r="738" spans="1:4" x14ac:dyDescent="0.25">
      <c r="A738" s="126"/>
      <c r="B738" s="124"/>
      <c r="C738" s="124"/>
      <c r="D738" s="124">
        <v>3303</v>
      </c>
    </row>
    <row r="739" spans="1:4" x14ac:dyDescent="0.25">
      <c r="A739" s="126"/>
      <c r="B739" s="124"/>
      <c r="C739" s="124"/>
      <c r="D739" s="124">
        <v>3304</v>
      </c>
    </row>
    <row r="740" spans="1:4" x14ac:dyDescent="0.25">
      <c r="A740" s="126"/>
      <c r="B740" s="124"/>
      <c r="C740" s="124"/>
      <c r="D740" s="124">
        <v>3305</v>
      </c>
    </row>
    <row r="741" spans="1:4" x14ac:dyDescent="0.25">
      <c r="A741" s="126"/>
      <c r="B741" s="124"/>
      <c r="C741" s="124"/>
      <c r="D741" s="124">
        <v>3306</v>
      </c>
    </row>
    <row r="742" spans="1:4" x14ac:dyDescent="0.25">
      <c r="A742" s="126"/>
      <c r="B742" s="124"/>
      <c r="C742" s="124"/>
      <c r="D742" s="124">
        <v>3307</v>
      </c>
    </row>
    <row r="743" spans="1:4" x14ac:dyDescent="0.25">
      <c r="A743" s="126"/>
      <c r="B743" s="124"/>
      <c r="C743" s="124"/>
      <c r="D743" s="124">
        <v>3308</v>
      </c>
    </row>
    <row r="744" spans="1:4" x14ac:dyDescent="0.25">
      <c r="A744" s="126"/>
      <c r="B744" s="124"/>
      <c r="C744" s="124"/>
      <c r="D744" s="124">
        <v>3309</v>
      </c>
    </row>
    <row r="745" spans="1:4" x14ac:dyDescent="0.25">
      <c r="A745" s="126"/>
      <c r="B745" s="124"/>
      <c r="C745" s="124"/>
      <c r="D745" s="124">
        <v>3310</v>
      </c>
    </row>
    <row r="746" spans="1:4" x14ac:dyDescent="0.25">
      <c r="A746" s="126"/>
      <c r="B746" s="124"/>
      <c r="C746" s="124"/>
      <c r="D746" s="124">
        <v>3311</v>
      </c>
    </row>
    <row r="747" spans="1:4" x14ac:dyDescent="0.25">
      <c r="A747" s="126"/>
      <c r="B747" s="124"/>
      <c r="C747" s="124"/>
      <c r="D747" s="124">
        <v>3312</v>
      </c>
    </row>
    <row r="748" spans="1:4" x14ac:dyDescent="0.25">
      <c r="A748" s="126"/>
      <c r="B748" s="124"/>
      <c r="C748" s="124"/>
      <c r="D748" s="124">
        <v>3313</v>
      </c>
    </row>
    <row r="749" spans="1:4" x14ac:dyDescent="0.25">
      <c r="A749" s="126"/>
      <c r="B749" s="124"/>
      <c r="C749" s="124"/>
      <c r="D749" s="124">
        <v>3314</v>
      </c>
    </row>
    <row r="750" spans="1:4" x14ac:dyDescent="0.25">
      <c r="A750" s="126"/>
      <c r="B750" s="124"/>
      <c r="C750" s="124"/>
      <c r="D750" s="124">
        <v>3315</v>
      </c>
    </row>
    <row r="751" spans="1:4" x14ac:dyDescent="0.25">
      <c r="A751" s="126"/>
      <c r="B751" s="124"/>
      <c r="C751" s="124"/>
      <c r="D751" s="124">
        <v>3316</v>
      </c>
    </row>
    <row r="752" spans="1:4" x14ac:dyDescent="0.25">
      <c r="A752" s="126"/>
      <c r="B752" s="124"/>
      <c r="C752" s="124"/>
      <c r="D752" s="124">
        <v>3317</v>
      </c>
    </row>
    <row r="753" spans="1:4" x14ac:dyDescent="0.25">
      <c r="A753" s="126"/>
      <c r="B753" s="124"/>
      <c r="C753" s="124"/>
      <c r="D753" s="124">
        <v>3318</v>
      </c>
    </row>
    <row r="754" spans="1:4" x14ac:dyDescent="0.25">
      <c r="A754" s="126"/>
      <c r="B754" s="124"/>
      <c r="C754" s="124"/>
      <c r="D754" s="124">
        <v>3319</v>
      </c>
    </row>
    <row r="755" spans="1:4" x14ac:dyDescent="0.25">
      <c r="A755" s="126"/>
      <c r="B755" s="124"/>
      <c r="C755" s="124"/>
      <c r="D755" s="124">
        <v>3320</v>
      </c>
    </row>
    <row r="756" spans="1:4" x14ac:dyDescent="0.25">
      <c r="A756" s="126"/>
      <c r="B756" s="124"/>
      <c r="C756" s="124"/>
      <c r="D756" s="124">
        <v>3321</v>
      </c>
    </row>
    <row r="757" spans="1:4" x14ac:dyDescent="0.25">
      <c r="A757" s="126"/>
      <c r="B757" s="124"/>
      <c r="C757" s="124"/>
      <c r="D757" s="124">
        <v>3322</v>
      </c>
    </row>
    <row r="758" spans="1:4" x14ac:dyDescent="0.25">
      <c r="A758" s="126"/>
      <c r="B758" s="124"/>
      <c r="C758" s="124"/>
      <c r="D758" s="124">
        <v>3323</v>
      </c>
    </row>
    <row r="759" spans="1:4" x14ac:dyDescent="0.25">
      <c r="A759" s="126"/>
      <c r="B759" s="124"/>
      <c r="C759" s="124"/>
      <c r="D759" s="124">
        <v>3324</v>
      </c>
    </row>
    <row r="760" spans="1:4" x14ac:dyDescent="0.25">
      <c r="A760" s="126"/>
      <c r="B760" s="124"/>
      <c r="C760" s="124"/>
      <c r="D760" s="124">
        <v>3325</v>
      </c>
    </row>
    <row r="761" spans="1:4" x14ac:dyDescent="0.25">
      <c r="A761" s="126"/>
      <c r="B761" s="124"/>
      <c r="C761" s="124"/>
      <c r="D761" s="124">
        <v>3326</v>
      </c>
    </row>
    <row r="762" spans="1:4" x14ac:dyDescent="0.25">
      <c r="A762" s="126"/>
      <c r="B762" s="124"/>
      <c r="C762" s="124"/>
      <c r="D762" s="124">
        <v>3327</v>
      </c>
    </row>
    <row r="763" spans="1:4" x14ac:dyDescent="0.25">
      <c r="A763" s="126"/>
      <c r="B763" s="124"/>
      <c r="C763" s="124"/>
      <c r="D763" s="124">
        <v>3328</v>
      </c>
    </row>
    <row r="764" spans="1:4" x14ac:dyDescent="0.25">
      <c r="A764" s="126"/>
      <c r="B764" s="124"/>
      <c r="C764" s="124"/>
      <c r="D764" s="124">
        <v>3329</v>
      </c>
    </row>
    <row r="765" spans="1:4" x14ac:dyDescent="0.25">
      <c r="A765" s="126"/>
      <c r="B765" s="124"/>
      <c r="C765" s="124"/>
      <c r="D765" s="124">
        <v>3330</v>
      </c>
    </row>
    <row r="766" spans="1:4" x14ac:dyDescent="0.25">
      <c r="A766" s="126"/>
      <c r="B766" s="124"/>
      <c r="C766" s="124"/>
      <c r="D766" s="124">
        <v>3331</v>
      </c>
    </row>
    <row r="767" spans="1:4" x14ac:dyDescent="0.25">
      <c r="A767" s="126"/>
      <c r="B767" s="124"/>
      <c r="C767" s="124"/>
      <c r="D767" s="124">
        <v>3332</v>
      </c>
    </row>
    <row r="768" spans="1:4" x14ac:dyDescent="0.25">
      <c r="A768" s="126"/>
      <c r="B768" s="124"/>
      <c r="C768" s="124"/>
      <c r="D768" s="124">
        <v>3333</v>
      </c>
    </row>
    <row r="769" spans="1:4" x14ac:dyDescent="0.25">
      <c r="A769" s="126"/>
      <c r="B769" s="124"/>
      <c r="C769" s="124"/>
      <c r="D769" s="124">
        <v>3334</v>
      </c>
    </row>
    <row r="770" spans="1:4" x14ac:dyDescent="0.25">
      <c r="A770" s="126"/>
      <c r="B770" s="124"/>
      <c r="C770" s="124"/>
      <c r="D770" s="124">
        <v>3335</v>
      </c>
    </row>
    <row r="771" spans="1:4" x14ac:dyDescent="0.25">
      <c r="A771" s="126"/>
      <c r="B771" s="124"/>
      <c r="C771" s="124"/>
      <c r="D771" s="124">
        <v>3336</v>
      </c>
    </row>
    <row r="772" spans="1:4" x14ac:dyDescent="0.25">
      <c r="A772" s="126"/>
      <c r="B772" s="124"/>
      <c r="C772" s="124"/>
      <c r="D772" s="124">
        <v>3337</v>
      </c>
    </row>
    <row r="773" spans="1:4" x14ac:dyDescent="0.25">
      <c r="A773" s="126"/>
      <c r="B773" s="124"/>
      <c r="C773" s="124"/>
      <c r="D773" s="124">
        <v>3338</v>
      </c>
    </row>
    <row r="774" spans="1:4" x14ac:dyDescent="0.25">
      <c r="A774" s="126"/>
      <c r="B774" s="124"/>
      <c r="C774" s="124"/>
      <c r="D774" s="124">
        <v>3339</v>
      </c>
    </row>
    <row r="775" spans="1:4" x14ac:dyDescent="0.25">
      <c r="A775" s="126"/>
      <c r="B775" s="124"/>
      <c r="C775" s="124"/>
      <c r="D775" s="124">
        <v>3340</v>
      </c>
    </row>
    <row r="776" spans="1:4" x14ac:dyDescent="0.25">
      <c r="A776" s="126"/>
      <c r="B776" s="124"/>
      <c r="C776" s="124"/>
      <c r="D776" s="124">
        <v>3341</v>
      </c>
    </row>
    <row r="777" spans="1:4" x14ac:dyDescent="0.25">
      <c r="A777" s="126"/>
      <c r="B777" s="124"/>
      <c r="C777" s="124"/>
      <c r="D777" s="124">
        <v>3342</v>
      </c>
    </row>
    <row r="778" spans="1:4" x14ac:dyDescent="0.25">
      <c r="A778" s="126"/>
      <c r="B778" s="124"/>
      <c r="C778" s="124"/>
      <c r="D778" s="124">
        <v>3343</v>
      </c>
    </row>
    <row r="779" spans="1:4" x14ac:dyDescent="0.25">
      <c r="A779" s="126"/>
      <c r="B779" s="124"/>
      <c r="C779" s="124"/>
      <c r="D779" s="124">
        <v>3344</v>
      </c>
    </row>
    <row r="780" spans="1:4" x14ac:dyDescent="0.25">
      <c r="A780" s="126"/>
      <c r="B780" s="124"/>
      <c r="C780" s="124"/>
      <c r="D780" s="124">
        <v>3345</v>
      </c>
    </row>
    <row r="781" spans="1:4" x14ac:dyDescent="0.25">
      <c r="A781" s="126"/>
      <c r="B781" s="124"/>
      <c r="C781" s="124"/>
      <c r="D781" s="124">
        <v>3346</v>
      </c>
    </row>
    <row r="782" spans="1:4" x14ac:dyDescent="0.25">
      <c r="A782" s="126"/>
      <c r="B782" s="124"/>
      <c r="C782" s="124"/>
      <c r="D782" s="124">
        <v>3347</v>
      </c>
    </row>
    <row r="783" spans="1:4" x14ac:dyDescent="0.25">
      <c r="A783" s="126"/>
      <c r="B783" s="124"/>
      <c r="C783" s="124"/>
      <c r="D783" s="124">
        <v>3348</v>
      </c>
    </row>
    <row r="784" spans="1:4" x14ac:dyDescent="0.25">
      <c r="A784" s="126"/>
      <c r="B784" s="124"/>
      <c r="C784" s="124"/>
      <c r="D784" s="124">
        <v>3349</v>
      </c>
    </row>
    <row r="785" spans="1:4" x14ac:dyDescent="0.25">
      <c r="A785" s="126"/>
      <c r="B785" s="124"/>
      <c r="C785" s="124"/>
      <c r="D785" s="124">
        <v>3350</v>
      </c>
    </row>
    <row r="786" spans="1:4" x14ac:dyDescent="0.25">
      <c r="A786" s="126"/>
      <c r="B786" s="124"/>
      <c r="C786" s="124"/>
      <c r="D786" s="124">
        <v>3351</v>
      </c>
    </row>
    <row r="787" spans="1:4" x14ac:dyDescent="0.25">
      <c r="A787" s="126"/>
      <c r="B787" s="124"/>
      <c r="C787" s="124"/>
      <c r="D787" s="124">
        <v>3352</v>
      </c>
    </row>
    <row r="788" spans="1:4" x14ac:dyDescent="0.25">
      <c r="A788" s="126"/>
      <c r="B788" s="124"/>
      <c r="C788" s="124"/>
      <c r="D788" s="124">
        <v>3353</v>
      </c>
    </row>
    <row r="789" spans="1:4" x14ac:dyDescent="0.25">
      <c r="A789" s="126"/>
      <c r="B789" s="124"/>
      <c r="C789" s="124"/>
      <c r="D789" s="124">
        <v>3354</v>
      </c>
    </row>
    <row r="790" spans="1:4" x14ac:dyDescent="0.25">
      <c r="A790" s="126"/>
      <c r="B790" s="124"/>
      <c r="C790" s="124"/>
      <c r="D790" s="124">
        <v>3355</v>
      </c>
    </row>
    <row r="791" spans="1:4" x14ac:dyDescent="0.25">
      <c r="A791" s="126"/>
      <c r="B791" s="124"/>
      <c r="C791" s="124"/>
      <c r="D791" s="124">
        <v>3356</v>
      </c>
    </row>
    <row r="792" spans="1:4" x14ac:dyDescent="0.25">
      <c r="A792" s="126"/>
      <c r="B792" s="124"/>
      <c r="C792" s="124"/>
      <c r="D792" s="124">
        <v>3357</v>
      </c>
    </row>
    <row r="793" spans="1:4" x14ac:dyDescent="0.25">
      <c r="A793" s="126"/>
      <c r="B793" s="124"/>
      <c r="C793" s="124"/>
      <c r="D793" s="124">
        <v>3358</v>
      </c>
    </row>
    <row r="794" spans="1:4" x14ac:dyDescent="0.25">
      <c r="A794" s="126"/>
      <c r="B794" s="124"/>
      <c r="C794" s="124"/>
      <c r="D794" s="124">
        <v>3359</v>
      </c>
    </row>
    <row r="795" spans="1:4" x14ac:dyDescent="0.25">
      <c r="A795" s="126"/>
      <c r="B795" s="124"/>
      <c r="C795" s="124"/>
      <c r="D795" s="124">
        <v>3360</v>
      </c>
    </row>
    <row r="796" spans="1:4" x14ac:dyDescent="0.25">
      <c r="A796" s="126"/>
      <c r="B796" s="124"/>
      <c r="C796" s="124"/>
      <c r="D796" s="124">
        <v>3361</v>
      </c>
    </row>
    <row r="797" spans="1:4" x14ac:dyDescent="0.25">
      <c r="A797" s="126"/>
      <c r="B797" s="124"/>
      <c r="C797" s="124"/>
      <c r="D797" s="124">
        <v>3362</v>
      </c>
    </row>
    <row r="798" spans="1:4" x14ac:dyDescent="0.25">
      <c r="A798" s="126"/>
      <c r="B798" s="124"/>
      <c r="C798" s="124"/>
      <c r="D798" s="124">
        <v>3363</v>
      </c>
    </row>
    <row r="799" spans="1:4" x14ac:dyDescent="0.25">
      <c r="A799" s="126"/>
      <c r="B799" s="124"/>
      <c r="C799" s="124"/>
      <c r="D799" s="124">
        <v>3364</v>
      </c>
    </row>
    <row r="800" spans="1:4" x14ac:dyDescent="0.25">
      <c r="A800" s="126"/>
      <c r="B800" s="124"/>
      <c r="C800" s="124"/>
      <c r="D800" s="124">
        <v>3365</v>
      </c>
    </row>
    <row r="801" spans="1:4" x14ac:dyDescent="0.25">
      <c r="A801" s="126"/>
      <c r="B801" s="124"/>
      <c r="C801" s="124"/>
      <c r="D801" s="124">
        <v>3366</v>
      </c>
    </row>
    <row r="802" spans="1:4" x14ac:dyDescent="0.25">
      <c r="A802" s="126"/>
      <c r="B802" s="124"/>
      <c r="C802" s="124"/>
      <c r="D802" s="124">
        <v>3367</v>
      </c>
    </row>
    <row r="803" spans="1:4" x14ac:dyDescent="0.25">
      <c r="A803" s="126"/>
      <c r="B803" s="124"/>
      <c r="C803" s="124"/>
      <c r="D803" s="124">
        <v>3368</v>
      </c>
    </row>
    <row r="804" spans="1:4" x14ac:dyDescent="0.25">
      <c r="A804" s="126"/>
      <c r="B804" s="124"/>
      <c r="C804" s="124"/>
      <c r="D804" s="124">
        <v>3369</v>
      </c>
    </row>
    <row r="805" spans="1:4" x14ac:dyDescent="0.25">
      <c r="A805" s="126"/>
      <c r="B805" s="124"/>
      <c r="C805" s="124"/>
      <c r="D805" s="124">
        <v>3370</v>
      </c>
    </row>
    <row r="806" spans="1:4" x14ac:dyDescent="0.25">
      <c r="A806" s="126"/>
      <c r="B806" s="124"/>
      <c r="C806" s="124"/>
      <c r="D806" s="124">
        <v>3371</v>
      </c>
    </row>
    <row r="807" spans="1:4" x14ac:dyDescent="0.25">
      <c r="A807" s="126"/>
      <c r="B807" s="124"/>
      <c r="C807" s="124"/>
      <c r="D807" s="124">
        <v>3372</v>
      </c>
    </row>
    <row r="808" spans="1:4" x14ac:dyDescent="0.25">
      <c r="A808" s="126"/>
      <c r="B808" s="124"/>
      <c r="C808" s="124"/>
      <c r="D808" s="124">
        <v>3373</v>
      </c>
    </row>
    <row r="809" spans="1:4" x14ac:dyDescent="0.25">
      <c r="A809" s="126"/>
      <c r="B809" s="124"/>
      <c r="C809" s="124"/>
      <c r="D809" s="124">
        <v>3374</v>
      </c>
    </row>
    <row r="810" spans="1:4" x14ac:dyDescent="0.25">
      <c r="A810" s="126"/>
      <c r="B810" s="124"/>
      <c r="C810" s="124"/>
      <c r="D810" s="124">
        <v>3375</v>
      </c>
    </row>
    <row r="811" spans="1:4" x14ac:dyDescent="0.25">
      <c r="A811" s="126"/>
      <c r="B811" s="124"/>
      <c r="C811" s="124"/>
      <c r="D811" s="124">
        <v>3376</v>
      </c>
    </row>
    <row r="812" spans="1:4" x14ac:dyDescent="0.25">
      <c r="A812" s="126"/>
      <c r="B812" s="124"/>
      <c r="C812" s="124"/>
      <c r="D812" s="124">
        <v>3377</v>
      </c>
    </row>
    <row r="813" spans="1:4" x14ac:dyDescent="0.25">
      <c r="A813" s="126"/>
      <c r="B813" s="124"/>
      <c r="C813" s="124"/>
      <c r="D813" s="124">
        <v>3378</v>
      </c>
    </row>
    <row r="814" spans="1:4" x14ac:dyDescent="0.25">
      <c r="A814" s="126"/>
      <c r="B814" s="124"/>
      <c r="C814" s="124"/>
      <c r="D814" s="124">
        <v>3379</v>
      </c>
    </row>
    <row r="815" spans="1:4" x14ac:dyDescent="0.25">
      <c r="A815" s="126"/>
      <c r="B815" s="124"/>
      <c r="C815" s="124"/>
      <c r="D815" s="124">
        <v>3380</v>
      </c>
    </row>
    <row r="816" spans="1:4" x14ac:dyDescent="0.25">
      <c r="A816" s="126"/>
      <c r="B816" s="124"/>
      <c r="C816" s="124"/>
      <c r="D816" s="124">
        <v>3381</v>
      </c>
    </row>
    <row r="817" spans="1:4" x14ac:dyDescent="0.25">
      <c r="A817" s="126"/>
      <c r="B817" s="124"/>
      <c r="C817" s="124"/>
      <c r="D817" s="124">
        <v>3382</v>
      </c>
    </row>
    <row r="818" spans="1:4" x14ac:dyDescent="0.25">
      <c r="A818" s="126"/>
      <c r="B818" s="124"/>
      <c r="C818" s="124"/>
      <c r="D818" s="124">
        <v>3383</v>
      </c>
    </row>
    <row r="819" spans="1:4" x14ac:dyDescent="0.25">
      <c r="A819" s="126"/>
      <c r="B819" s="124"/>
      <c r="C819" s="124"/>
      <c r="D819" s="124">
        <v>3384</v>
      </c>
    </row>
    <row r="820" spans="1:4" x14ac:dyDescent="0.25">
      <c r="A820" s="126"/>
      <c r="B820" s="124"/>
      <c r="C820" s="124"/>
      <c r="D820" s="124">
        <v>3385</v>
      </c>
    </row>
    <row r="821" spans="1:4" x14ac:dyDescent="0.25">
      <c r="A821" s="126"/>
      <c r="B821" s="124"/>
      <c r="C821" s="124"/>
      <c r="D821" s="124">
        <v>3386</v>
      </c>
    </row>
    <row r="822" spans="1:4" x14ac:dyDescent="0.25">
      <c r="A822" s="126"/>
      <c r="B822" s="124"/>
      <c r="C822" s="124"/>
      <c r="D822" s="124">
        <v>3387</v>
      </c>
    </row>
    <row r="823" spans="1:4" x14ac:dyDescent="0.25">
      <c r="A823" s="126"/>
      <c r="B823" s="124"/>
      <c r="C823" s="124"/>
      <c r="D823" s="124">
        <v>3388</v>
      </c>
    </row>
    <row r="824" spans="1:4" x14ac:dyDescent="0.25">
      <c r="A824" s="126"/>
      <c r="B824" s="124"/>
      <c r="C824" s="124"/>
      <c r="D824" s="124">
        <v>3389</v>
      </c>
    </row>
    <row r="825" spans="1:4" x14ac:dyDescent="0.25">
      <c r="A825" s="126"/>
      <c r="B825" s="124"/>
      <c r="C825" s="124"/>
      <c r="D825" s="124">
        <v>3390</v>
      </c>
    </row>
    <row r="826" spans="1:4" x14ac:dyDescent="0.25">
      <c r="A826" s="126"/>
      <c r="B826" s="124"/>
      <c r="C826" s="124"/>
      <c r="D826" s="124">
        <v>3391</v>
      </c>
    </row>
    <row r="827" spans="1:4" x14ac:dyDescent="0.25">
      <c r="A827" s="126"/>
      <c r="B827" s="124"/>
      <c r="C827" s="124"/>
      <c r="D827" s="124">
        <v>3392</v>
      </c>
    </row>
    <row r="828" spans="1:4" x14ac:dyDescent="0.25">
      <c r="A828" s="126"/>
      <c r="B828" s="124"/>
      <c r="C828" s="124"/>
      <c r="D828" s="124">
        <v>3393</v>
      </c>
    </row>
    <row r="829" spans="1:4" x14ac:dyDescent="0.25">
      <c r="A829" s="126"/>
      <c r="B829" s="124"/>
      <c r="C829" s="124"/>
      <c r="D829" s="124">
        <v>3394</v>
      </c>
    </row>
    <row r="830" spans="1:4" x14ac:dyDescent="0.25">
      <c r="A830" s="126"/>
      <c r="B830" s="124"/>
      <c r="C830" s="124"/>
      <c r="D830" s="124">
        <v>3395</v>
      </c>
    </row>
    <row r="831" spans="1:4" x14ac:dyDescent="0.25">
      <c r="A831" s="126"/>
      <c r="B831" s="124"/>
      <c r="C831" s="124"/>
      <c r="D831" s="124">
        <v>3396</v>
      </c>
    </row>
    <row r="832" spans="1:4" x14ac:dyDescent="0.25">
      <c r="A832" s="126"/>
      <c r="B832" s="124"/>
      <c r="C832" s="124"/>
      <c r="D832" s="124">
        <v>3397</v>
      </c>
    </row>
    <row r="833" spans="1:4" x14ac:dyDescent="0.25">
      <c r="A833" s="126"/>
      <c r="B833" s="124"/>
      <c r="C833" s="124"/>
      <c r="D833" s="124">
        <v>3398</v>
      </c>
    </row>
    <row r="834" spans="1:4" x14ac:dyDescent="0.25">
      <c r="A834" s="126"/>
      <c r="B834" s="124"/>
      <c r="C834" s="124"/>
      <c r="D834" s="124">
        <v>3399</v>
      </c>
    </row>
    <row r="835" spans="1:4" x14ac:dyDescent="0.25">
      <c r="A835" s="126"/>
      <c r="B835" s="124"/>
      <c r="C835" s="124"/>
      <c r="D835" s="124">
        <v>3400</v>
      </c>
    </row>
    <row r="836" spans="1:4" x14ac:dyDescent="0.25">
      <c r="A836" s="126"/>
      <c r="B836" s="124"/>
      <c r="C836" s="124"/>
      <c r="D836" s="124">
        <v>3401</v>
      </c>
    </row>
    <row r="837" spans="1:4" x14ac:dyDescent="0.25">
      <c r="A837" s="126"/>
      <c r="B837" s="124"/>
      <c r="C837" s="124"/>
      <c r="D837" s="124">
        <v>3402</v>
      </c>
    </row>
    <row r="838" spans="1:4" x14ac:dyDescent="0.25">
      <c r="A838" s="126"/>
      <c r="B838" s="124"/>
      <c r="C838" s="124"/>
      <c r="D838" s="124">
        <v>3403</v>
      </c>
    </row>
    <row r="839" spans="1:4" x14ac:dyDescent="0.25">
      <c r="A839" s="126"/>
      <c r="B839" s="124"/>
      <c r="C839" s="124"/>
      <c r="D839" s="124">
        <v>3404</v>
      </c>
    </row>
    <row r="840" spans="1:4" x14ac:dyDescent="0.25">
      <c r="A840" s="126"/>
      <c r="B840" s="124"/>
      <c r="C840" s="124"/>
      <c r="D840" s="124">
        <v>3405</v>
      </c>
    </row>
    <row r="841" spans="1:4" x14ac:dyDescent="0.25">
      <c r="A841" s="126"/>
      <c r="B841" s="124"/>
      <c r="C841" s="124"/>
      <c r="D841" s="124">
        <v>3406</v>
      </c>
    </row>
    <row r="842" spans="1:4" x14ac:dyDescent="0.25">
      <c r="A842" s="126"/>
      <c r="B842" s="124"/>
      <c r="C842" s="124"/>
      <c r="D842" s="124">
        <v>3407</v>
      </c>
    </row>
    <row r="843" spans="1:4" x14ac:dyDescent="0.25">
      <c r="A843" s="126"/>
      <c r="B843" s="124"/>
      <c r="C843" s="124"/>
      <c r="D843" s="124">
        <v>3408</v>
      </c>
    </row>
    <row r="844" spans="1:4" x14ac:dyDescent="0.25">
      <c r="A844" s="126"/>
      <c r="B844" s="124"/>
      <c r="C844" s="124"/>
      <c r="D844" s="124">
        <v>3409</v>
      </c>
    </row>
    <row r="845" spans="1:4" x14ac:dyDescent="0.25">
      <c r="A845" s="126"/>
      <c r="B845" s="124"/>
      <c r="C845" s="124"/>
      <c r="D845" s="124">
        <v>3410</v>
      </c>
    </row>
    <row r="846" spans="1:4" x14ac:dyDescent="0.25">
      <c r="A846" s="126"/>
      <c r="B846" s="124"/>
      <c r="C846" s="124"/>
      <c r="D846" s="124">
        <v>3411</v>
      </c>
    </row>
    <row r="847" spans="1:4" x14ac:dyDescent="0.25">
      <c r="A847" s="126"/>
      <c r="B847" s="124"/>
      <c r="C847" s="124"/>
      <c r="D847" s="124">
        <v>3412</v>
      </c>
    </row>
    <row r="848" spans="1:4" x14ac:dyDescent="0.25">
      <c r="A848" s="126"/>
      <c r="B848" s="124"/>
      <c r="C848" s="124"/>
      <c r="D848" s="124">
        <v>3413</v>
      </c>
    </row>
    <row r="849" spans="1:4" x14ac:dyDescent="0.25">
      <c r="A849" s="126"/>
      <c r="B849" s="124"/>
      <c r="C849" s="124"/>
      <c r="D849" s="124">
        <v>3414</v>
      </c>
    </row>
    <row r="850" spans="1:4" x14ac:dyDescent="0.25">
      <c r="A850" s="126"/>
      <c r="B850" s="124"/>
      <c r="C850" s="124"/>
      <c r="D850" s="124">
        <v>3415</v>
      </c>
    </row>
    <row r="851" spans="1:4" x14ac:dyDescent="0.25">
      <c r="A851" s="126"/>
      <c r="B851" s="124"/>
      <c r="C851" s="124"/>
      <c r="D851" s="124">
        <v>3416</v>
      </c>
    </row>
    <row r="852" spans="1:4" x14ac:dyDescent="0.25">
      <c r="A852" s="126"/>
      <c r="B852" s="124"/>
      <c r="C852" s="124"/>
      <c r="D852" s="124">
        <v>3417</v>
      </c>
    </row>
    <row r="853" spans="1:4" x14ac:dyDescent="0.25">
      <c r="A853" s="126"/>
      <c r="B853" s="124"/>
      <c r="C853" s="124"/>
      <c r="D853" s="124">
        <v>3418</v>
      </c>
    </row>
    <row r="854" spans="1:4" x14ac:dyDescent="0.25">
      <c r="A854" s="126"/>
      <c r="B854" s="124"/>
      <c r="C854" s="124"/>
      <c r="D854" s="124">
        <v>3419</v>
      </c>
    </row>
    <row r="855" spans="1:4" x14ac:dyDescent="0.25">
      <c r="A855" s="126"/>
      <c r="B855" s="124"/>
      <c r="C855" s="124"/>
      <c r="D855" s="124">
        <v>3420</v>
      </c>
    </row>
    <row r="856" spans="1:4" x14ac:dyDescent="0.25">
      <c r="A856" s="126"/>
      <c r="B856" s="124"/>
      <c r="C856" s="124"/>
      <c r="D856" s="124">
        <v>3421</v>
      </c>
    </row>
    <row r="857" spans="1:4" x14ac:dyDescent="0.25">
      <c r="A857" s="126"/>
      <c r="B857" s="124"/>
      <c r="C857" s="124"/>
      <c r="D857" s="124">
        <v>3422</v>
      </c>
    </row>
    <row r="858" spans="1:4" x14ac:dyDescent="0.25">
      <c r="A858" s="126"/>
      <c r="B858" s="124"/>
      <c r="C858" s="124"/>
      <c r="D858" s="124">
        <v>3423</v>
      </c>
    </row>
    <row r="859" spans="1:4" x14ac:dyDescent="0.25">
      <c r="A859" s="126"/>
      <c r="B859" s="124"/>
      <c r="C859" s="124"/>
      <c r="D859" s="124">
        <v>3424</v>
      </c>
    </row>
    <row r="860" spans="1:4" x14ac:dyDescent="0.25">
      <c r="A860" s="126"/>
      <c r="B860" s="124"/>
      <c r="C860" s="124"/>
      <c r="D860" s="124">
        <v>3425</v>
      </c>
    </row>
    <row r="861" spans="1:4" x14ac:dyDescent="0.25">
      <c r="A861" s="126"/>
      <c r="B861" s="124"/>
      <c r="C861" s="124"/>
      <c r="D861" s="124">
        <v>3426</v>
      </c>
    </row>
    <row r="862" spans="1:4" x14ac:dyDescent="0.25">
      <c r="A862" s="126"/>
      <c r="B862" s="124"/>
      <c r="C862" s="124"/>
      <c r="D862" s="124">
        <v>3427</v>
      </c>
    </row>
    <row r="863" spans="1:4" x14ac:dyDescent="0.25">
      <c r="A863" s="126"/>
      <c r="B863" s="124"/>
      <c r="C863" s="124"/>
      <c r="D863" s="124">
        <v>3428</v>
      </c>
    </row>
    <row r="864" spans="1:4" x14ac:dyDescent="0.25">
      <c r="A864" s="126"/>
      <c r="B864" s="124"/>
      <c r="C864" s="124"/>
      <c r="D864" s="124">
        <v>3429</v>
      </c>
    </row>
    <row r="865" spans="1:4" x14ac:dyDescent="0.25">
      <c r="A865" s="126"/>
      <c r="B865" s="124"/>
      <c r="C865" s="124"/>
      <c r="D865" s="124">
        <v>3430</v>
      </c>
    </row>
    <row r="866" spans="1:4" x14ac:dyDescent="0.25">
      <c r="A866" s="126"/>
      <c r="B866" s="124"/>
      <c r="C866" s="124"/>
      <c r="D866" s="124">
        <v>3431</v>
      </c>
    </row>
    <row r="867" spans="1:4" x14ac:dyDescent="0.25">
      <c r="A867" s="126"/>
      <c r="B867" s="124"/>
      <c r="C867" s="124"/>
      <c r="D867" s="124">
        <v>3432</v>
      </c>
    </row>
    <row r="868" spans="1:4" x14ac:dyDescent="0.25">
      <c r="A868" s="126"/>
      <c r="B868" s="124"/>
      <c r="C868" s="124"/>
      <c r="D868" s="124">
        <v>3433</v>
      </c>
    </row>
    <row r="869" spans="1:4" x14ac:dyDescent="0.25">
      <c r="A869" s="126"/>
      <c r="B869" s="124"/>
      <c r="C869" s="124"/>
      <c r="D869" s="124">
        <v>3434</v>
      </c>
    </row>
    <row r="870" spans="1:4" x14ac:dyDescent="0.25">
      <c r="A870" s="126"/>
      <c r="B870" s="124"/>
      <c r="C870" s="124"/>
      <c r="D870" s="124">
        <v>3435</v>
      </c>
    </row>
    <row r="871" spans="1:4" x14ac:dyDescent="0.25">
      <c r="A871" s="126"/>
      <c r="B871" s="124"/>
      <c r="C871" s="124"/>
      <c r="D871" s="124">
        <v>3436</v>
      </c>
    </row>
    <row r="872" spans="1:4" x14ac:dyDescent="0.25">
      <c r="A872" s="126"/>
      <c r="B872" s="124"/>
      <c r="C872" s="124"/>
      <c r="D872" s="124">
        <v>3437</v>
      </c>
    </row>
    <row r="873" spans="1:4" x14ac:dyDescent="0.25">
      <c r="A873" s="126"/>
      <c r="B873" s="124"/>
      <c r="C873" s="124"/>
      <c r="D873" s="124">
        <v>3438</v>
      </c>
    </row>
    <row r="874" spans="1:4" x14ac:dyDescent="0.25">
      <c r="A874" s="126"/>
      <c r="B874" s="124"/>
      <c r="C874" s="124"/>
      <c r="D874" s="124">
        <v>3439</v>
      </c>
    </row>
    <row r="875" spans="1:4" x14ac:dyDescent="0.25">
      <c r="A875" s="126"/>
      <c r="B875" s="124"/>
      <c r="C875" s="124"/>
      <c r="D875" s="124">
        <v>3440</v>
      </c>
    </row>
    <row r="876" spans="1:4" x14ac:dyDescent="0.25">
      <c r="A876" s="126"/>
      <c r="B876" s="124"/>
      <c r="C876" s="124"/>
      <c r="D876" s="124">
        <v>3441</v>
      </c>
    </row>
    <row r="877" spans="1:4" x14ac:dyDescent="0.25">
      <c r="A877" s="126"/>
      <c r="B877" s="124"/>
      <c r="C877" s="124"/>
      <c r="D877" s="124">
        <v>3442</v>
      </c>
    </row>
    <row r="878" spans="1:4" x14ac:dyDescent="0.25">
      <c r="A878" s="126"/>
      <c r="B878" s="124"/>
      <c r="C878" s="124"/>
      <c r="D878" s="124">
        <v>3443</v>
      </c>
    </row>
    <row r="879" spans="1:4" x14ac:dyDescent="0.25">
      <c r="A879" s="126"/>
      <c r="B879" s="124"/>
      <c r="C879" s="124"/>
      <c r="D879" s="124">
        <v>3444</v>
      </c>
    </row>
    <row r="880" spans="1:4" x14ac:dyDescent="0.25">
      <c r="A880" s="126"/>
      <c r="B880" s="124"/>
      <c r="C880" s="124"/>
      <c r="D880" s="124">
        <v>3445</v>
      </c>
    </row>
    <row r="881" spans="1:4" x14ac:dyDescent="0.25">
      <c r="A881" s="126"/>
      <c r="B881" s="124"/>
      <c r="C881" s="124"/>
      <c r="D881" s="124">
        <v>3446</v>
      </c>
    </row>
    <row r="882" spans="1:4" x14ac:dyDescent="0.25">
      <c r="A882" s="126"/>
      <c r="B882" s="124"/>
      <c r="C882" s="124"/>
      <c r="D882" s="124">
        <v>3447</v>
      </c>
    </row>
    <row r="883" spans="1:4" x14ac:dyDescent="0.25">
      <c r="A883" s="126"/>
      <c r="B883" s="124"/>
      <c r="C883" s="124"/>
      <c r="D883" s="124">
        <v>3448</v>
      </c>
    </row>
    <row r="884" spans="1:4" x14ac:dyDescent="0.25">
      <c r="A884" s="126"/>
      <c r="B884" s="124"/>
      <c r="C884" s="124"/>
      <c r="D884" s="124">
        <v>3449</v>
      </c>
    </row>
    <row r="885" spans="1:4" x14ac:dyDescent="0.25">
      <c r="A885" s="126"/>
      <c r="B885" s="124"/>
      <c r="C885" s="124"/>
      <c r="D885" s="124">
        <v>3450</v>
      </c>
    </row>
    <row r="886" spans="1:4" x14ac:dyDescent="0.25">
      <c r="A886" s="126"/>
      <c r="B886" s="124"/>
      <c r="C886" s="124"/>
      <c r="D886" s="124">
        <v>3451</v>
      </c>
    </row>
    <row r="887" spans="1:4" x14ac:dyDescent="0.25">
      <c r="A887" s="126"/>
      <c r="B887" s="124"/>
      <c r="C887" s="124"/>
      <c r="D887" s="124">
        <v>3452</v>
      </c>
    </row>
    <row r="888" spans="1:4" x14ac:dyDescent="0.25">
      <c r="A888" s="126"/>
      <c r="B888" s="124"/>
      <c r="C888" s="124"/>
      <c r="D888" s="124">
        <v>3453</v>
      </c>
    </row>
    <row r="889" spans="1:4" x14ac:dyDescent="0.25">
      <c r="A889" s="126"/>
      <c r="B889" s="124"/>
      <c r="C889" s="124"/>
      <c r="D889" s="124">
        <v>3454</v>
      </c>
    </row>
    <row r="890" spans="1:4" x14ac:dyDescent="0.25">
      <c r="A890" s="126"/>
      <c r="B890" s="124"/>
      <c r="C890" s="124"/>
      <c r="D890" s="124">
        <v>3455</v>
      </c>
    </row>
    <row r="891" spans="1:4" x14ac:dyDescent="0.25">
      <c r="A891" s="126"/>
      <c r="B891" s="124"/>
      <c r="C891" s="124"/>
      <c r="D891" s="124">
        <v>3456</v>
      </c>
    </row>
    <row r="892" spans="1:4" x14ac:dyDescent="0.25">
      <c r="A892" s="126"/>
      <c r="B892" s="124"/>
      <c r="C892" s="124"/>
      <c r="D892" s="124">
        <v>3457</v>
      </c>
    </row>
    <row r="893" spans="1:4" x14ac:dyDescent="0.25">
      <c r="A893" s="126"/>
      <c r="B893" s="124"/>
      <c r="C893" s="124"/>
      <c r="D893" s="124">
        <v>3458</v>
      </c>
    </row>
    <row r="894" spans="1:4" x14ac:dyDescent="0.25">
      <c r="A894" s="126"/>
      <c r="B894" s="124"/>
      <c r="C894" s="124"/>
      <c r="D894" s="124">
        <v>3459</v>
      </c>
    </row>
    <row r="895" spans="1:4" x14ac:dyDescent="0.25">
      <c r="A895" s="126"/>
      <c r="B895" s="124"/>
      <c r="C895" s="124"/>
      <c r="D895" s="124">
        <v>3460</v>
      </c>
    </row>
    <row r="896" spans="1:4" x14ac:dyDescent="0.25">
      <c r="A896" s="126"/>
      <c r="B896" s="124"/>
      <c r="C896" s="124"/>
      <c r="D896" s="124">
        <v>3461</v>
      </c>
    </row>
    <row r="897" spans="1:4" x14ac:dyDescent="0.25">
      <c r="A897" s="126"/>
      <c r="B897" s="124"/>
      <c r="C897" s="124"/>
      <c r="D897" s="124">
        <v>3462</v>
      </c>
    </row>
    <row r="898" spans="1:4" x14ac:dyDescent="0.25">
      <c r="A898" s="126"/>
      <c r="B898" s="124"/>
      <c r="C898" s="124"/>
      <c r="D898" s="124">
        <v>3463</v>
      </c>
    </row>
    <row r="899" spans="1:4" x14ac:dyDescent="0.25">
      <c r="A899" s="126"/>
      <c r="B899" s="124"/>
      <c r="C899" s="124"/>
      <c r="D899" s="124">
        <v>3464</v>
      </c>
    </row>
    <row r="900" spans="1:4" x14ac:dyDescent="0.25">
      <c r="A900" s="126"/>
      <c r="B900" s="124"/>
      <c r="C900" s="124"/>
      <c r="D900" s="124">
        <v>3465</v>
      </c>
    </row>
    <row r="901" spans="1:4" x14ac:dyDescent="0.25">
      <c r="A901" s="126"/>
      <c r="B901" s="124"/>
      <c r="C901" s="124"/>
      <c r="D901" s="124">
        <v>3466</v>
      </c>
    </row>
    <row r="902" spans="1:4" x14ac:dyDescent="0.25">
      <c r="A902" s="126"/>
      <c r="B902" s="124"/>
      <c r="C902" s="124"/>
      <c r="D902" s="124">
        <v>3467</v>
      </c>
    </row>
    <row r="903" spans="1:4" x14ac:dyDescent="0.25">
      <c r="A903" s="126"/>
      <c r="B903" s="124"/>
      <c r="C903" s="124"/>
      <c r="D903" s="124">
        <v>3468</v>
      </c>
    </row>
    <row r="904" spans="1:4" x14ac:dyDescent="0.25">
      <c r="A904" s="126"/>
      <c r="B904" s="124"/>
      <c r="C904" s="124"/>
      <c r="D904" s="124">
        <v>3469</v>
      </c>
    </row>
    <row r="905" spans="1:4" x14ac:dyDescent="0.25">
      <c r="A905" s="126"/>
      <c r="B905" s="124"/>
      <c r="C905" s="124"/>
      <c r="D905" s="124">
        <v>3470</v>
      </c>
    </row>
    <row r="906" spans="1:4" x14ac:dyDescent="0.25">
      <c r="A906" s="126"/>
      <c r="B906" s="124"/>
      <c r="C906" s="124"/>
      <c r="D906" s="124">
        <v>3471</v>
      </c>
    </row>
    <row r="907" spans="1:4" x14ac:dyDescent="0.25">
      <c r="A907" s="126"/>
      <c r="B907" s="124"/>
      <c r="C907" s="124"/>
      <c r="D907" s="124">
        <v>3472</v>
      </c>
    </row>
    <row r="908" spans="1:4" x14ac:dyDescent="0.25">
      <c r="A908" s="126"/>
      <c r="B908" s="124"/>
      <c r="C908" s="124"/>
      <c r="D908" s="124">
        <v>3473</v>
      </c>
    </row>
    <row r="909" spans="1:4" x14ac:dyDescent="0.25">
      <c r="A909" s="126"/>
      <c r="B909" s="124"/>
      <c r="C909" s="124"/>
      <c r="D909" s="124">
        <v>3474</v>
      </c>
    </row>
    <row r="910" spans="1:4" x14ac:dyDescent="0.25">
      <c r="A910" s="126"/>
      <c r="B910" s="124"/>
      <c r="C910" s="124"/>
      <c r="D910" s="124">
        <v>3475</v>
      </c>
    </row>
    <row r="911" spans="1:4" x14ac:dyDescent="0.25">
      <c r="A911" s="126"/>
      <c r="B911" s="124"/>
      <c r="C911" s="124"/>
      <c r="D911" s="124">
        <v>3476</v>
      </c>
    </row>
    <row r="912" spans="1:4" x14ac:dyDescent="0.25">
      <c r="A912" s="126"/>
      <c r="B912" s="124"/>
      <c r="C912" s="124"/>
      <c r="D912" s="124">
        <v>3477</v>
      </c>
    </row>
    <row r="913" spans="1:4" x14ac:dyDescent="0.25">
      <c r="A913" s="126"/>
      <c r="B913" s="124"/>
      <c r="C913" s="124"/>
      <c r="D913" s="124">
        <v>3478</v>
      </c>
    </row>
    <row r="914" spans="1:4" x14ac:dyDescent="0.25">
      <c r="A914" s="126"/>
      <c r="B914" s="124"/>
      <c r="C914" s="124"/>
      <c r="D914" s="124">
        <v>3479</v>
      </c>
    </row>
    <row r="915" spans="1:4" x14ac:dyDescent="0.25">
      <c r="A915" s="126"/>
      <c r="B915" s="124"/>
      <c r="C915" s="124"/>
      <c r="D915" s="124">
        <v>3480</v>
      </c>
    </row>
    <row r="916" spans="1:4" x14ac:dyDescent="0.25">
      <c r="A916" s="126"/>
      <c r="B916" s="124"/>
      <c r="C916" s="124"/>
      <c r="D916" s="124">
        <v>3481</v>
      </c>
    </row>
    <row r="917" spans="1:4" x14ac:dyDescent="0.25">
      <c r="A917" s="126"/>
      <c r="B917" s="124"/>
      <c r="C917" s="124"/>
      <c r="D917" s="124">
        <v>3482</v>
      </c>
    </row>
    <row r="918" spans="1:4" x14ac:dyDescent="0.25">
      <c r="A918" s="126"/>
      <c r="B918" s="124"/>
      <c r="C918" s="124"/>
      <c r="D918" s="124">
        <v>3483</v>
      </c>
    </row>
    <row r="919" spans="1:4" x14ac:dyDescent="0.25">
      <c r="A919" s="126"/>
      <c r="B919" s="124"/>
      <c r="C919" s="124"/>
      <c r="D919" s="124">
        <v>3484</v>
      </c>
    </row>
    <row r="920" spans="1:4" x14ac:dyDescent="0.25">
      <c r="A920" s="126"/>
      <c r="B920" s="124"/>
      <c r="C920" s="124"/>
      <c r="D920" s="124">
        <v>3485</v>
      </c>
    </row>
    <row r="921" spans="1:4" x14ac:dyDescent="0.25">
      <c r="A921" s="126"/>
      <c r="B921" s="124"/>
      <c r="C921" s="124"/>
      <c r="D921" s="124">
        <v>3486</v>
      </c>
    </row>
    <row r="922" spans="1:4" x14ac:dyDescent="0.25">
      <c r="A922" s="126"/>
      <c r="B922" s="124"/>
      <c r="C922" s="124"/>
      <c r="D922" s="124">
        <v>3487</v>
      </c>
    </row>
    <row r="923" spans="1:4" x14ac:dyDescent="0.25">
      <c r="A923" s="126"/>
      <c r="B923" s="124"/>
      <c r="C923" s="124"/>
      <c r="D923" s="124">
        <v>3488</v>
      </c>
    </row>
  </sheetData>
  <sheetProtection algorithmName="SHA-512" hashValue="5ljvCiVxdf6MZ7+AcglbJ0HNrII4c2gQalckCnBnR4GErszfWGxhrrrqB/9NYdT8i7Rz3Qq9ljfxFUnMcxkcUg==" saltValue="6Ra8VPPdjF7gOTD3DzXm0Q==" spinCount="100000" sheet="1" objects="1" scenarios="1"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4342-43D2-4E76-923B-D64E7FBD5EE2}">
  <sheetPr>
    <tabColor rgb="FFFFFF00"/>
    <pageSetUpPr fitToPage="1"/>
  </sheetPr>
  <dimension ref="A1:AB54"/>
  <sheetViews>
    <sheetView view="pageBreakPreview" zoomScale="70" zoomScaleNormal="100" zoomScaleSheetLayoutView="70" workbookViewId="0">
      <selection activeCell="D13" sqref="D13"/>
    </sheetView>
  </sheetViews>
  <sheetFormatPr defaultColWidth="8" defaultRowHeight="21" x14ac:dyDescent="0.25"/>
  <cols>
    <col min="1" max="1" width="8" style="33"/>
    <col min="2" max="2" width="12" style="46" customWidth="1"/>
    <col min="3" max="3" width="16.296875" style="33" customWidth="1"/>
    <col min="4" max="4" width="16.8984375" style="33" customWidth="1"/>
    <col min="5" max="15" width="1.69921875" style="46" customWidth="1"/>
    <col min="16" max="17" width="1.59765625" style="46" customWidth="1"/>
    <col min="18" max="18" width="19.3984375" style="46" customWidth="1"/>
    <col min="19" max="19" width="13.296875" style="46" customWidth="1"/>
    <col min="20" max="20" width="10.296875" style="46" customWidth="1"/>
    <col min="21" max="21" width="19" style="33" customWidth="1"/>
    <col min="22" max="22" width="10.69921875" style="33" customWidth="1"/>
    <col min="23" max="23" width="15.8984375" style="33" customWidth="1"/>
    <col min="24" max="24" width="10.59765625" style="33" customWidth="1"/>
    <col min="25" max="25" width="15.3984375" style="33" customWidth="1"/>
    <col min="26" max="26" width="12" style="46" customWidth="1"/>
    <col min="27" max="27" width="17.3984375" style="33" customWidth="1"/>
    <col min="28" max="16384" width="8" style="33"/>
  </cols>
  <sheetData>
    <row r="1" spans="1:28" s="22" customFormat="1" ht="30" x14ac:dyDescent="0.25">
      <c r="A1" s="144" t="str">
        <f>IF(ข้อมูลเบื้องต้น!C5="","ข้อมูลนักเรียน  ชั้น....................................................",CONCATENATE("ข้อมูลนักเรียน ","ชั้น",ข้อมูลเบื้องต้น!C5))</f>
        <v>ข้อมูลนักเรียน ชั้นประถมศึกษาปีที่ 1/2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Y1" s="23"/>
    </row>
    <row r="2" spans="1:28" s="24" customFormat="1" ht="24.6" x14ac:dyDescent="0.25">
      <c r="A2" s="145" t="str">
        <f>IF(ข้อมูลเบื้องต้น!F7="","ภาคเรียนที่..................ปีการศึกษา..........................................",CONCATENATE(" ปีการศึกษา ",ข้อมูลเบื้องต้น!F5))</f>
        <v xml:space="preserve"> ปีการศึกษา 2567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Y2" s="25"/>
    </row>
    <row r="3" spans="1:28" s="22" customForma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Y3" s="23"/>
    </row>
    <row r="4" spans="1:28" ht="17.25" customHeight="1" x14ac:dyDescent="0.25">
      <c r="A4" s="27" t="s">
        <v>35</v>
      </c>
      <c r="B4" s="28" t="s">
        <v>36</v>
      </c>
      <c r="C4" s="146" t="s">
        <v>37</v>
      </c>
      <c r="D4" s="147"/>
      <c r="E4" s="146" t="s">
        <v>38</v>
      </c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7"/>
      <c r="R4" s="118" t="s">
        <v>2</v>
      </c>
      <c r="S4" s="118" t="s">
        <v>35</v>
      </c>
      <c r="T4" s="29" t="s">
        <v>39</v>
      </c>
      <c r="U4" s="30"/>
      <c r="V4" s="30"/>
      <c r="W4" s="31" t="s">
        <v>40</v>
      </c>
      <c r="X4" s="32" t="s">
        <v>39</v>
      </c>
      <c r="Y4" s="31" t="s">
        <v>41</v>
      </c>
      <c r="Z4" s="32" t="s">
        <v>39</v>
      </c>
    </row>
    <row r="5" spans="1:28" ht="17.25" customHeight="1" x14ac:dyDescent="0.25">
      <c r="A5" s="34">
        <v>1</v>
      </c>
      <c r="B5" s="35"/>
      <c r="C5" s="36"/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9"/>
      <c r="V5" s="40" t="str">
        <f>MID(C5,1,7)</f>
        <v/>
      </c>
      <c r="W5" s="30" t="str">
        <f>IF(MID(C5,1,7)="เด็กชาย",C5,IF(MID(C5,1,3)="นาย",C5,""))</f>
        <v/>
      </c>
      <c r="X5" s="30" t="str">
        <f>IF(MID(C5,1,7)="เด็กชาย",T5,IF(MID(C5,1,3)="นาย",T5,""))</f>
        <v/>
      </c>
      <c r="Y5" s="30" t="str">
        <f>IF(MID(C5,1,8)="เด็กหญิง",C5,IF(MID(C5,1,6)="นางสาว",C5,""))</f>
        <v/>
      </c>
      <c r="Z5" s="30" t="str">
        <f>IF(MID(C5,1,8)="เด็กหญิง",T5,IF(MID(C5,1,6)="นางสาว",T5,""))</f>
        <v/>
      </c>
      <c r="AA5" s="33" t="str">
        <f>MID(C5,1,3)</f>
        <v/>
      </c>
      <c r="AB5" s="40"/>
    </row>
    <row r="6" spans="1:28" ht="17.25" customHeight="1" x14ac:dyDescent="0.25">
      <c r="A6" s="34">
        <v>2</v>
      </c>
      <c r="B6" s="35"/>
      <c r="C6" s="36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  <c r="V6" s="40" t="str">
        <f t="shared" ref="V6:V49" si="0">MID(C6,1,7)</f>
        <v/>
      </c>
      <c r="W6" s="30" t="str">
        <f t="shared" ref="W6:W49" si="1">IF(MID(C6,1,7)="เด็กชาย",C6,IF(MID(C6,1,3)="นาย",C6,""))</f>
        <v/>
      </c>
      <c r="X6" s="30" t="str">
        <f>IF(MID(C6,1,7)="เด็กชาย",T6,IF(MID(C6,1,3)="นาย",T6,""))</f>
        <v/>
      </c>
      <c r="Y6" s="30" t="str">
        <f t="shared" ref="Y6:Y49" si="2">IF(MID(C6,1,8)="เด็กหญิง",C6,IF(MID(C6,1,6)="นางสาว",C6,""))</f>
        <v/>
      </c>
      <c r="Z6" s="30" t="str">
        <f t="shared" ref="Z6:Z49" si="3">IF(MID(C6,1,8)="เด็กหญิง",T6,IF(MID(C6,1,6)="นางสาว",T6,""))</f>
        <v/>
      </c>
      <c r="AA6" s="33" t="str">
        <f t="shared" ref="AA6:AA48" si="4">MID(C6,1,3)</f>
        <v/>
      </c>
      <c r="AB6" s="40"/>
    </row>
    <row r="7" spans="1:28" ht="17.25" customHeight="1" x14ac:dyDescent="0.25">
      <c r="A7" s="34">
        <v>3</v>
      </c>
      <c r="B7" s="35"/>
      <c r="C7" s="36"/>
      <c r="D7" s="37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9"/>
      <c r="V7" s="40" t="str">
        <f t="shared" si="0"/>
        <v/>
      </c>
      <c r="W7" s="30" t="str">
        <f t="shared" si="1"/>
        <v/>
      </c>
      <c r="X7" s="30" t="str">
        <f t="shared" ref="X7:X49" si="5">IF(MID(C7,1,7)="เด็กชาย",T7,IF(MID(C7,1,3)="นาย",T7,""))</f>
        <v/>
      </c>
      <c r="Y7" s="30" t="str">
        <f t="shared" si="2"/>
        <v/>
      </c>
      <c r="Z7" s="30" t="str">
        <f t="shared" si="3"/>
        <v/>
      </c>
      <c r="AA7" s="33" t="str">
        <f t="shared" si="4"/>
        <v/>
      </c>
      <c r="AB7" s="40"/>
    </row>
    <row r="8" spans="1:28" ht="17.25" customHeight="1" x14ac:dyDescent="0.25">
      <c r="A8" s="34">
        <v>4</v>
      </c>
      <c r="B8" s="35"/>
      <c r="C8" s="36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9"/>
      <c r="V8" s="40" t="str">
        <f t="shared" si="0"/>
        <v/>
      </c>
      <c r="W8" s="30" t="str">
        <f t="shared" si="1"/>
        <v/>
      </c>
      <c r="X8" s="30" t="str">
        <f t="shared" si="5"/>
        <v/>
      </c>
      <c r="Y8" s="30" t="str">
        <f t="shared" si="2"/>
        <v/>
      </c>
      <c r="Z8" s="30" t="str">
        <f t="shared" si="3"/>
        <v/>
      </c>
      <c r="AA8" s="33" t="str">
        <f t="shared" si="4"/>
        <v/>
      </c>
      <c r="AB8" s="40"/>
    </row>
    <row r="9" spans="1:28" ht="17.25" customHeight="1" x14ac:dyDescent="0.25">
      <c r="A9" s="34">
        <v>5</v>
      </c>
      <c r="B9" s="35"/>
      <c r="C9" s="36"/>
      <c r="D9" s="41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9"/>
      <c r="V9" s="40" t="str">
        <f t="shared" si="0"/>
        <v/>
      </c>
      <c r="W9" s="30" t="str">
        <f t="shared" si="1"/>
        <v/>
      </c>
      <c r="X9" s="30" t="str">
        <f t="shared" si="5"/>
        <v/>
      </c>
      <c r="Y9" s="30" t="str">
        <f t="shared" si="2"/>
        <v/>
      </c>
      <c r="Z9" s="30" t="str">
        <f t="shared" si="3"/>
        <v/>
      </c>
      <c r="AA9" s="33" t="str">
        <f t="shared" si="4"/>
        <v/>
      </c>
    </row>
    <row r="10" spans="1:28" ht="17.25" customHeight="1" x14ac:dyDescent="0.25">
      <c r="A10" s="34">
        <v>6</v>
      </c>
      <c r="B10" s="35"/>
      <c r="C10" s="42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9"/>
      <c r="V10" s="40" t="str">
        <f t="shared" si="0"/>
        <v/>
      </c>
      <c r="W10" s="30" t="str">
        <f t="shared" si="1"/>
        <v/>
      </c>
      <c r="X10" s="30" t="str">
        <f t="shared" si="5"/>
        <v/>
      </c>
      <c r="Y10" s="30" t="str">
        <f t="shared" si="2"/>
        <v/>
      </c>
      <c r="Z10" s="30" t="str">
        <f t="shared" si="3"/>
        <v/>
      </c>
      <c r="AA10" s="33" t="str">
        <f t="shared" si="4"/>
        <v/>
      </c>
    </row>
    <row r="11" spans="1:28" ht="17.25" customHeight="1" x14ac:dyDescent="0.25">
      <c r="A11" s="34">
        <v>7</v>
      </c>
      <c r="B11" s="35"/>
      <c r="C11" s="36"/>
      <c r="D11" s="41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9"/>
      <c r="V11" s="40" t="str">
        <f t="shared" si="0"/>
        <v/>
      </c>
      <c r="W11" s="30" t="str">
        <f t="shared" si="1"/>
        <v/>
      </c>
      <c r="X11" s="30" t="str">
        <f t="shared" si="5"/>
        <v/>
      </c>
      <c r="Y11" s="30" t="str">
        <f t="shared" si="2"/>
        <v/>
      </c>
      <c r="Z11" s="30" t="str">
        <f t="shared" si="3"/>
        <v/>
      </c>
      <c r="AA11" s="33" t="str">
        <f t="shared" si="4"/>
        <v/>
      </c>
    </row>
    <row r="12" spans="1:28" ht="17.25" customHeight="1" x14ac:dyDescent="0.25">
      <c r="A12" s="34">
        <v>8</v>
      </c>
      <c r="B12" s="35"/>
      <c r="C12" s="36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9"/>
      <c r="V12" s="40" t="str">
        <f t="shared" si="0"/>
        <v/>
      </c>
      <c r="W12" s="30" t="str">
        <f t="shared" si="1"/>
        <v/>
      </c>
      <c r="X12" s="30" t="str">
        <f t="shared" si="5"/>
        <v/>
      </c>
      <c r="Y12" s="30" t="str">
        <f t="shared" si="2"/>
        <v/>
      </c>
      <c r="Z12" s="30" t="str">
        <f t="shared" si="3"/>
        <v/>
      </c>
      <c r="AA12" s="33" t="str">
        <f t="shared" si="4"/>
        <v/>
      </c>
    </row>
    <row r="13" spans="1:28" ht="18" customHeight="1" x14ac:dyDescent="0.25">
      <c r="A13" s="34">
        <v>9</v>
      </c>
      <c r="B13" s="35"/>
      <c r="C13" s="36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9"/>
      <c r="V13" s="40" t="str">
        <f t="shared" si="0"/>
        <v/>
      </c>
      <c r="W13" s="30" t="str">
        <f t="shared" si="1"/>
        <v/>
      </c>
      <c r="X13" s="30" t="str">
        <f t="shared" si="5"/>
        <v/>
      </c>
      <c r="Y13" s="30" t="str">
        <f t="shared" si="2"/>
        <v/>
      </c>
      <c r="Z13" s="30" t="str">
        <f t="shared" si="3"/>
        <v/>
      </c>
      <c r="AA13" s="33" t="str">
        <f t="shared" si="4"/>
        <v/>
      </c>
    </row>
    <row r="14" spans="1:28" ht="17.25" customHeight="1" x14ac:dyDescent="0.25">
      <c r="A14" s="34">
        <v>10</v>
      </c>
      <c r="B14" s="35"/>
      <c r="C14" s="36"/>
      <c r="D14" s="37"/>
      <c r="E14" s="43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9"/>
      <c r="V14" s="40" t="str">
        <f t="shared" si="0"/>
        <v/>
      </c>
      <c r="W14" s="30" t="str">
        <f t="shared" si="1"/>
        <v/>
      </c>
      <c r="X14" s="30" t="str">
        <f t="shared" si="5"/>
        <v/>
      </c>
      <c r="Y14" s="30" t="str">
        <f t="shared" si="2"/>
        <v/>
      </c>
      <c r="Z14" s="30" t="str">
        <f t="shared" si="3"/>
        <v/>
      </c>
      <c r="AA14" s="33" t="str">
        <f t="shared" si="4"/>
        <v/>
      </c>
    </row>
    <row r="15" spans="1:28" ht="17.25" customHeight="1" x14ac:dyDescent="0.25">
      <c r="A15" s="34">
        <v>11</v>
      </c>
      <c r="B15" s="35"/>
      <c r="C15" s="36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V15" s="40" t="str">
        <f t="shared" si="0"/>
        <v/>
      </c>
      <c r="W15" s="30" t="str">
        <f t="shared" si="1"/>
        <v/>
      </c>
      <c r="X15" s="30" t="str">
        <f t="shared" si="5"/>
        <v/>
      </c>
      <c r="Y15" s="30" t="str">
        <f t="shared" si="2"/>
        <v/>
      </c>
      <c r="Z15" s="30" t="str">
        <f t="shared" si="3"/>
        <v/>
      </c>
      <c r="AA15" s="33" t="str">
        <f t="shared" si="4"/>
        <v/>
      </c>
    </row>
    <row r="16" spans="1:28" ht="17.25" customHeight="1" x14ac:dyDescent="0.25">
      <c r="A16" s="34">
        <v>12</v>
      </c>
      <c r="B16" s="35"/>
      <c r="C16" s="36"/>
      <c r="D16" s="37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9"/>
      <c r="V16" s="40" t="str">
        <f t="shared" si="0"/>
        <v/>
      </c>
      <c r="W16" s="30" t="str">
        <f t="shared" si="1"/>
        <v/>
      </c>
      <c r="X16" s="30" t="str">
        <f t="shared" si="5"/>
        <v/>
      </c>
      <c r="Y16" s="30" t="str">
        <f t="shared" si="2"/>
        <v/>
      </c>
      <c r="Z16" s="30" t="str">
        <f t="shared" si="3"/>
        <v/>
      </c>
      <c r="AA16" s="33" t="str">
        <f t="shared" si="4"/>
        <v/>
      </c>
    </row>
    <row r="17" spans="1:27" ht="17.25" customHeight="1" x14ac:dyDescent="0.25">
      <c r="A17" s="34">
        <v>13</v>
      </c>
      <c r="B17" s="35"/>
      <c r="C17" s="42"/>
      <c r="D17" s="44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V17" s="40" t="str">
        <f t="shared" si="0"/>
        <v/>
      </c>
      <c r="W17" s="30" t="str">
        <f t="shared" si="1"/>
        <v/>
      </c>
      <c r="X17" s="30" t="str">
        <f t="shared" si="5"/>
        <v/>
      </c>
      <c r="Y17" s="30" t="str">
        <f t="shared" si="2"/>
        <v/>
      </c>
      <c r="Z17" s="30" t="str">
        <f t="shared" si="3"/>
        <v/>
      </c>
      <c r="AA17" s="33" t="str">
        <f t="shared" si="4"/>
        <v/>
      </c>
    </row>
    <row r="18" spans="1:27" ht="17.25" customHeight="1" x14ac:dyDescent="0.25">
      <c r="A18" s="34">
        <v>14</v>
      </c>
      <c r="B18" s="35"/>
      <c r="C18" s="36"/>
      <c r="D18" s="37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9"/>
      <c r="V18" s="40" t="str">
        <f t="shared" si="0"/>
        <v/>
      </c>
      <c r="W18" s="30" t="str">
        <f t="shared" si="1"/>
        <v/>
      </c>
      <c r="X18" s="30" t="str">
        <f t="shared" si="5"/>
        <v/>
      </c>
      <c r="Y18" s="30" t="str">
        <f t="shared" si="2"/>
        <v/>
      </c>
      <c r="Z18" s="30" t="str">
        <f t="shared" si="3"/>
        <v/>
      </c>
      <c r="AA18" s="33" t="str">
        <f t="shared" si="4"/>
        <v/>
      </c>
    </row>
    <row r="19" spans="1:27" ht="17.25" customHeight="1" x14ac:dyDescent="0.25">
      <c r="A19" s="34">
        <v>15</v>
      </c>
      <c r="B19" s="35"/>
      <c r="C19" s="36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9"/>
      <c r="V19" s="40" t="str">
        <f t="shared" si="0"/>
        <v/>
      </c>
      <c r="W19" s="30" t="str">
        <f t="shared" si="1"/>
        <v/>
      </c>
      <c r="X19" s="30" t="str">
        <f t="shared" si="5"/>
        <v/>
      </c>
      <c r="Y19" s="30" t="str">
        <f t="shared" si="2"/>
        <v/>
      </c>
      <c r="Z19" s="30" t="str">
        <f t="shared" si="3"/>
        <v/>
      </c>
      <c r="AA19" s="33" t="str">
        <f t="shared" si="4"/>
        <v/>
      </c>
    </row>
    <row r="20" spans="1:27" ht="17.25" customHeight="1" x14ac:dyDescent="0.25">
      <c r="A20" s="34">
        <v>16</v>
      </c>
      <c r="B20" s="35"/>
      <c r="C20" s="42"/>
      <c r="D20" s="44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  <c r="V20" s="40" t="str">
        <f t="shared" si="0"/>
        <v/>
      </c>
      <c r="W20" s="30" t="str">
        <f t="shared" si="1"/>
        <v/>
      </c>
      <c r="X20" s="30" t="str">
        <f t="shared" si="5"/>
        <v/>
      </c>
      <c r="Y20" s="30" t="str">
        <f t="shared" si="2"/>
        <v/>
      </c>
      <c r="Z20" s="30" t="str">
        <f t="shared" si="3"/>
        <v/>
      </c>
      <c r="AA20" s="33" t="str">
        <f t="shared" si="4"/>
        <v/>
      </c>
    </row>
    <row r="21" spans="1:27" ht="17.25" customHeight="1" x14ac:dyDescent="0.25">
      <c r="A21" s="34">
        <v>17</v>
      </c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V21" s="40" t="str">
        <f t="shared" si="0"/>
        <v/>
      </c>
      <c r="W21" s="30" t="str">
        <f t="shared" si="1"/>
        <v/>
      </c>
      <c r="X21" s="30" t="str">
        <f t="shared" si="5"/>
        <v/>
      </c>
      <c r="Y21" s="30" t="str">
        <f t="shared" si="2"/>
        <v/>
      </c>
      <c r="Z21" s="30" t="str">
        <f t="shared" si="3"/>
        <v/>
      </c>
      <c r="AA21" s="33" t="str">
        <f t="shared" si="4"/>
        <v/>
      </c>
    </row>
    <row r="22" spans="1:27" ht="17.25" customHeight="1" x14ac:dyDescent="0.25">
      <c r="A22" s="34">
        <v>18</v>
      </c>
      <c r="B22" s="35"/>
      <c r="C22" s="36"/>
      <c r="D22" s="37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V22" s="40" t="str">
        <f t="shared" si="0"/>
        <v/>
      </c>
      <c r="W22" s="30" t="str">
        <f t="shared" si="1"/>
        <v/>
      </c>
      <c r="X22" s="30" t="str">
        <f t="shared" si="5"/>
        <v/>
      </c>
      <c r="Y22" s="30" t="str">
        <f t="shared" si="2"/>
        <v/>
      </c>
      <c r="Z22" s="30" t="str">
        <f t="shared" si="3"/>
        <v/>
      </c>
      <c r="AA22" s="33" t="str">
        <f t="shared" si="4"/>
        <v/>
      </c>
    </row>
    <row r="23" spans="1:27" ht="17.25" customHeight="1" x14ac:dyDescent="0.25">
      <c r="A23" s="34">
        <v>19</v>
      </c>
      <c r="B23" s="35"/>
      <c r="C23" s="36"/>
      <c r="D23" s="37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V23" s="40" t="str">
        <f t="shared" si="0"/>
        <v/>
      </c>
      <c r="W23" s="30" t="str">
        <f t="shared" si="1"/>
        <v/>
      </c>
      <c r="X23" s="30" t="str">
        <f t="shared" si="5"/>
        <v/>
      </c>
      <c r="Y23" s="30" t="str">
        <f t="shared" si="2"/>
        <v/>
      </c>
      <c r="Z23" s="30" t="str">
        <f t="shared" si="3"/>
        <v/>
      </c>
      <c r="AA23" s="33" t="str">
        <f t="shared" si="4"/>
        <v/>
      </c>
    </row>
    <row r="24" spans="1:27" ht="18" customHeight="1" x14ac:dyDescent="0.25">
      <c r="A24" s="34">
        <v>20</v>
      </c>
      <c r="B24" s="35"/>
      <c r="C24" s="42"/>
      <c r="D24" s="44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9"/>
      <c r="V24" s="40" t="str">
        <f t="shared" si="0"/>
        <v/>
      </c>
      <c r="W24" s="30" t="str">
        <f t="shared" si="1"/>
        <v/>
      </c>
      <c r="X24" s="30" t="str">
        <f t="shared" si="5"/>
        <v/>
      </c>
      <c r="Y24" s="30" t="str">
        <f t="shared" si="2"/>
        <v/>
      </c>
      <c r="Z24" s="30" t="str">
        <f t="shared" si="3"/>
        <v/>
      </c>
      <c r="AA24" s="33" t="str">
        <f t="shared" si="4"/>
        <v/>
      </c>
    </row>
    <row r="25" spans="1:27" ht="17.25" customHeight="1" x14ac:dyDescent="0.25">
      <c r="A25" s="34">
        <v>21</v>
      </c>
      <c r="B25" s="35"/>
      <c r="C25" s="36"/>
      <c r="D25" s="37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9"/>
      <c r="V25" s="40" t="str">
        <f t="shared" si="0"/>
        <v/>
      </c>
      <c r="W25" s="30" t="str">
        <f t="shared" si="1"/>
        <v/>
      </c>
      <c r="X25" s="30" t="str">
        <f t="shared" si="5"/>
        <v/>
      </c>
      <c r="Y25" s="30" t="str">
        <f t="shared" si="2"/>
        <v/>
      </c>
      <c r="Z25" s="30" t="str">
        <f t="shared" si="3"/>
        <v/>
      </c>
      <c r="AA25" s="33" t="str">
        <f t="shared" si="4"/>
        <v/>
      </c>
    </row>
    <row r="26" spans="1:27" ht="17.25" customHeight="1" x14ac:dyDescent="0.25">
      <c r="A26" s="34">
        <v>22</v>
      </c>
      <c r="B26" s="35"/>
      <c r="C26" s="36"/>
      <c r="D26" s="37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V26" s="40" t="str">
        <f t="shared" si="0"/>
        <v/>
      </c>
      <c r="W26" s="30" t="str">
        <f t="shared" si="1"/>
        <v/>
      </c>
      <c r="X26" s="30" t="str">
        <f t="shared" si="5"/>
        <v/>
      </c>
      <c r="Y26" s="30" t="str">
        <f t="shared" si="2"/>
        <v/>
      </c>
      <c r="Z26" s="30" t="str">
        <f t="shared" si="3"/>
        <v/>
      </c>
      <c r="AA26" s="33" t="str">
        <f t="shared" si="4"/>
        <v/>
      </c>
    </row>
    <row r="27" spans="1:27" ht="17.25" customHeight="1" x14ac:dyDescent="0.25">
      <c r="A27" s="34">
        <v>23</v>
      </c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V27" s="40" t="str">
        <f t="shared" si="0"/>
        <v/>
      </c>
      <c r="W27" s="30" t="str">
        <f t="shared" si="1"/>
        <v/>
      </c>
      <c r="X27" s="30" t="str">
        <f t="shared" si="5"/>
        <v/>
      </c>
      <c r="Y27" s="30" t="str">
        <f t="shared" si="2"/>
        <v/>
      </c>
      <c r="Z27" s="30" t="str">
        <f t="shared" si="3"/>
        <v/>
      </c>
      <c r="AA27" s="33" t="str">
        <f t="shared" si="4"/>
        <v/>
      </c>
    </row>
    <row r="28" spans="1:27" ht="17.25" customHeight="1" x14ac:dyDescent="0.25">
      <c r="A28" s="34">
        <v>24</v>
      </c>
      <c r="B28" s="35"/>
      <c r="C28" s="36"/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V28" s="40" t="str">
        <f t="shared" si="0"/>
        <v/>
      </c>
      <c r="W28" s="30" t="str">
        <f t="shared" si="1"/>
        <v/>
      </c>
      <c r="X28" s="30" t="str">
        <f t="shared" si="5"/>
        <v/>
      </c>
      <c r="Y28" s="30" t="str">
        <f t="shared" si="2"/>
        <v/>
      </c>
      <c r="Z28" s="30" t="str">
        <f t="shared" si="3"/>
        <v/>
      </c>
      <c r="AA28" s="33" t="str">
        <f t="shared" si="4"/>
        <v/>
      </c>
    </row>
    <row r="29" spans="1:27" ht="18" customHeight="1" x14ac:dyDescent="0.25">
      <c r="A29" s="34">
        <v>25</v>
      </c>
      <c r="B29" s="35"/>
      <c r="C29" s="36"/>
      <c r="D29" s="37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V29" s="40" t="str">
        <f t="shared" si="0"/>
        <v/>
      </c>
      <c r="W29" s="30" t="str">
        <f t="shared" si="1"/>
        <v/>
      </c>
      <c r="X29" s="30" t="str">
        <f t="shared" si="5"/>
        <v/>
      </c>
      <c r="Y29" s="30" t="str">
        <f t="shared" si="2"/>
        <v/>
      </c>
      <c r="Z29" s="30" t="str">
        <f t="shared" si="3"/>
        <v/>
      </c>
      <c r="AA29" s="33" t="str">
        <f t="shared" si="4"/>
        <v/>
      </c>
    </row>
    <row r="30" spans="1:27" ht="17.25" customHeight="1" x14ac:dyDescent="0.25">
      <c r="A30" s="34">
        <v>26</v>
      </c>
      <c r="B30" s="35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V30" s="40" t="str">
        <f t="shared" si="0"/>
        <v/>
      </c>
      <c r="W30" s="30" t="str">
        <f t="shared" si="1"/>
        <v/>
      </c>
      <c r="X30" s="30" t="str">
        <f t="shared" si="5"/>
        <v/>
      </c>
      <c r="Y30" s="30" t="str">
        <f t="shared" si="2"/>
        <v/>
      </c>
      <c r="Z30" s="30" t="str">
        <f t="shared" si="3"/>
        <v/>
      </c>
      <c r="AA30" s="33" t="str">
        <f t="shared" si="4"/>
        <v/>
      </c>
    </row>
    <row r="31" spans="1:27" ht="17.25" customHeight="1" x14ac:dyDescent="0.25">
      <c r="A31" s="34">
        <v>27</v>
      </c>
      <c r="B31" s="45"/>
      <c r="C31" s="36"/>
      <c r="D31" s="3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V31" s="40" t="str">
        <f t="shared" si="0"/>
        <v/>
      </c>
      <c r="W31" s="30" t="str">
        <f t="shared" si="1"/>
        <v/>
      </c>
      <c r="X31" s="30" t="str">
        <f t="shared" si="5"/>
        <v/>
      </c>
      <c r="Y31" s="30" t="str">
        <f t="shared" si="2"/>
        <v/>
      </c>
      <c r="Z31" s="30" t="str">
        <f t="shared" si="3"/>
        <v/>
      </c>
      <c r="AA31" s="33" t="str">
        <f t="shared" si="4"/>
        <v/>
      </c>
    </row>
    <row r="32" spans="1:27" ht="17.25" customHeight="1" x14ac:dyDescent="0.25">
      <c r="A32" s="34">
        <v>28</v>
      </c>
      <c r="B32" s="35"/>
      <c r="C32" s="36"/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9"/>
      <c r="V32" s="40" t="str">
        <f t="shared" si="0"/>
        <v/>
      </c>
      <c r="W32" s="30" t="str">
        <f t="shared" si="1"/>
        <v/>
      </c>
      <c r="X32" s="30" t="str">
        <f t="shared" si="5"/>
        <v/>
      </c>
      <c r="Y32" s="30" t="str">
        <f t="shared" si="2"/>
        <v/>
      </c>
      <c r="Z32" s="30" t="str">
        <f t="shared" si="3"/>
        <v/>
      </c>
      <c r="AA32" s="33" t="str">
        <f t="shared" si="4"/>
        <v/>
      </c>
    </row>
    <row r="33" spans="1:27" ht="17.25" customHeight="1" x14ac:dyDescent="0.25">
      <c r="A33" s="34">
        <v>29</v>
      </c>
      <c r="B33" s="35"/>
      <c r="C33" s="36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9"/>
      <c r="V33" s="40" t="str">
        <f t="shared" si="0"/>
        <v/>
      </c>
      <c r="W33" s="30" t="str">
        <f t="shared" si="1"/>
        <v/>
      </c>
      <c r="X33" s="30" t="str">
        <f t="shared" si="5"/>
        <v/>
      </c>
      <c r="Y33" s="30" t="str">
        <f t="shared" si="2"/>
        <v/>
      </c>
      <c r="Z33" s="30" t="str">
        <f t="shared" si="3"/>
        <v/>
      </c>
      <c r="AA33" s="33" t="str">
        <f t="shared" si="4"/>
        <v/>
      </c>
    </row>
    <row r="34" spans="1:27" ht="18" customHeight="1" x14ac:dyDescent="0.25">
      <c r="A34" s="34">
        <v>30</v>
      </c>
      <c r="B34" s="35"/>
      <c r="C34" s="42"/>
      <c r="D34" s="41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  <c r="V34" s="40" t="str">
        <f t="shared" si="0"/>
        <v/>
      </c>
      <c r="W34" s="30" t="str">
        <f t="shared" si="1"/>
        <v/>
      </c>
      <c r="X34" s="30" t="str">
        <f t="shared" si="5"/>
        <v/>
      </c>
      <c r="Y34" s="30" t="str">
        <f t="shared" si="2"/>
        <v/>
      </c>
      <c r="Z34" s="30" t="str">
        <f t="shared" si="3"/>
        <v/>
      </c>
      <c r="AA34" s="33" t="str">
        <f t="shared" si="4"/>
        <v/>
      </c>
    </row>
    <row r="35" spans="1:27" ht="17.25" customHeight="1" x14ac:dyDescent="0.25">
      <c r="A35" s="34">
        <v>31</v>
      </c>
      <c r="B35" s="35"/>
      <c r="C35" s="36"/>
      <c r="D35" s="37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V35" s="40" t="str">
        <f t="shared" si="0"/>
        <v/>
      </c>
      <c r="W35" s="30" t="str">
        <f t="shared" si="1"/>
        <v/>
      </c>
      <c r="X35" s="30" t="str">
        <f t="shared" si="5"/>
        <v/>
      </c>
      <c r="Y35" s="30" t="str">
        <f t="shared" si="2"/>
        <v/>
      </c>
      <c r="Z35" s="30" t="str">
        <f t="shared" si="3"/>
        <v/>
      </c>
      <c r="AA35" s="33" t="str">
        <f t="shared" si="4"/>
        <v/>
      </c>
    </row>
    <row r="36" spans="1:27" ht="17.25" customHeight="1" x14ac:dyDescent="0.25">
      <c r="A36" s="34">
        <v>32</v>
      </c>
      <c r="B36" s="35"/>
      <c r="C36" s="36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V36" s="40" t="str">
        <f t="shared" si="0"/>
        <v/>
      </c>
      <c r="W36" s="30" t="str">
        <f t="shared" si="1"/>
        <v/>
      </c>
      <c r="X36" s="30" t="str">
        <f t="shared" si="5"/>
        <v/>
      </c>
      <c r="Y36" s="30" t="str">
        <f t="shared" si="2"/>
        <v/>
      </c>
      <c r="Z36" s="30" t="str">
        <f t="shared" si="3"/>
        <v/>
      </c>
      <c r="AA36" s="33" t="str">
        <f t="shared" si="4"/>
        <v/>
      </c>
    </row>
    <row r="37" spans="1:27" ht="17.25" customHeight="1" x14ac:dyDescent="0.25">
      <c r="A37" s="34">
        <v>33</v>
      </c>
      <c r="B37" s="35"/>
      <c r="C37" s="36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9"/>
      <c r="V37" s="40" t="str">
        <f t="shared" si="0"/>
        <v/>
      </c>
      <c r="W37" s="30" t="str">
        <f t="shared" si="1"/>
        <v/>
      </c>
      <c r="X37" s="30" t="str">
        <f t="shared" si="5"/>
        <v/>
      </c>
      <c r="Y37" s="30" t="str">
        <f t="shared" si="2"/>
        <v/>
      </c>
      <c r="Z37" s="30" t="str">
        <f t="shared" si="3"/>
        <v/>
      </c>
      <c r="AA37" s="33" t="str">
        <f t="shared" si="4"/>
        <v/>
      </c>
    </row>
    <row r="38" spans="1:27" ht="17.25" customHeight="1" x14ac:dyDescent="0.25">
      <c r="A38" s="34">
        <v>34</v>
      </c>
      <c r="B38" s="35"/>
      <c r="C38" s="36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/>
      <c r="V38" s="40" t="str">
        <f t="shared" si="0"/>
        <v/>
      </c>
      <c r="W38" s="30" t="str">
        <f t="shared" si="1"/>
        <v/>
      </c>
      <c r="X38" s="30" t="str">
        <f t="shared" si="5"/>
        <v/>
      </c>
      <c r="Y38" s="30" t="str">
        <f t="shared" si="2"/>
        <v/>
      </c>
      <c r="Z38" s="30" t="str">
        <f t="shared" si="3"/>
        <v/>
      </c>
      <c r="AA38" s="33" t="str">
        <f t="shared" si="4"/>
        <v/>
      </c>
    </row>
    <row r="39" spans="1:27" ht="17.25" customHeight="1" x14ac:dyDescent="0.25">
      <c r="A39" s="34">
        <v>35</v>
      </c>
      <c r="B39" s="35"/>
      <c r="C39" s="36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9"/>
      <c r="V39" s="40" t="str">
        <f t="shared" si="0"/>
        <v/>
      </c>
      <c r="W39" s="30" t="str">
        <f t="shared" si="1"/>
        <v/>
      </c>
      <c r="X39" s="30" t="str">
        <f t="shared" si="5"/>
        <v/>
      </c>
      <c r="Y39" s="30" t="str">
        <f t="shared" si="2"/>
        <v/>
      </c>
      <c r="Z39" s="30" t="str">
        <f t="shared" si="3"/>
        <v/>
      </c>
      <c r="AA39" s="33" t="str">
        <f t="shared" si="4"/>
        <v/>
      </c>
    </row>
    <row r="40" spans="1:27" ht="17.25" customHeight="1" x14ac:dyDescent="0.25">
      <c r="A40" s="34">
        <v>36</v>
      </c>
      <c r="B40" s="45"/>
      <c r="C40" s="36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9"/>
      <c r="V40" s="40" t="str">
        <f t="shared" si="0"/>
        <v/>
      </c>
      <c r="W40" s="30" t="str">
        <f t="shared" si="1"/>
        <v/>
      </c>
      <c r="X40" s="30" t="str">
        <f t="shared" si="5"/>
        <v/>
      </c>
      <c r="Y40" s="30" t="str">
        <f t="shared" si="2"/>
        <v/>
      </c>
      <c r="Z40" s="30" t="str">
        <f t="shared" si="3"/>
        <v/>
      </c>
      <c r="AA40" s="33" t="str">
        <f t="shared" si="4"/>
        <v/>
      </c>
    </row>
    <row r="41" spans="1:27" ht="17.25" customHeight="1" x14ac:dyDescent="0.25">
      <c r="A41" s="34">
        <v>37</v>
      </c>
      <c r="B41" s="45"/>
      <c r="C41" s="36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9"/>
      <c r="V41" s="40" t="str">
        <f t="shared" si="0"/>
        <v/>
      </c>
      <c r="W41" s="30" t="str">
        <f t="shared" si="1"/>
        <v/>
      </c>
      <c r="X41" s="30" t="str">
        <f t="shared" si="5"/>
        <v/>
      </c>
      <c r="Y41" s="30" t="str">
        <f t="shared" si="2"/>
        <v/>
      </c>
      <c r="Z41" s="30" t="str">
        <f t="shared" si="3"/>
        <v/>
      </c>
      <c r="AA41" s="33" t="str">
        <f t="shared" si="4"/>
        <v/>
      </c>
    </row>
    <row r="42" spans="1:27" ht="17.25" customHeight="1" x14ac:dyDescent="0.25">
      <c r="A42" s="34">
        <v>38</v>
      </c>
      <c r="B42" s="45"/>
      <c r="C42" s="36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9"/>
      <c r="V42" s="40" t="str">
        <f t="shared" si="0"/>
        <v/>
      </c>
      <c r="W42" s="30" t="str">
        <f t="shared" si="1"/>
        <v/>
      </c>
      <c r="X42" s="30" t="str">
        <f t="shared" si="5"/>
        <v/>
      </c>
      <c r="Y42" s="30" t="str">
        <f t="shared" si="2"/>
        <v/>
      </c>
      <c r="Z42" s="30" t="str">
        <f t="shared" si="3"/>
        <v/>
      </c>
      <c r="AA42" s="33" t="str">
        <f t="shared" si="4"/>
        <v/>
      </c>
    </row>
    <row r="43" spans="1:27" ht="18" customHeight="1" x14ac:dyDescent="0.25">
      <c r="A43" s="34">
        <v>39</v>
      </c>
      <c r="B43" s="45"/>
      <c r="C43" s="36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9"/>
      <c r="V43" s="40" t="str">
        <f t="shared" si="0"/>
        <v/>
      </c>
      <c r="W43" s="30" t="str">
        <f t="shared" si="1"/>
        <v/>
      </c>
      <c r="X43" s="30" t="str">
        <f t="shared" si="5"/>
        <v/>
      </c>
      <c r="Y43" s="30" t="str">
        <f t="shared" si="2"/>
        <v/>
      </c>
      <c r="Z43" s="30" t="str">
        <f t="shared" si="3"/>
        <v/>
      </c>
      <c r="AA43" s="33" t="str">
        <f t="shared" si="4"/>
        <v/>
      </c>
    </row>
    <row r="44" spans="1:27" ht="17.25" customHeight="1" x14ac:dyDescent="0.25">
      <c r="A44" s="34">
        <v>40</v>
      </c>
      <c r="B44" s="45"/>
      <c r="C44" s="36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9"/>
      <c r="V44" s="40" t="str">
        <f t="shared" si="0"/>
        <v/>
      </c>
      <c r="W44" s="30" t="str">
        <f t="shared" si="1"/>
        <v/>
      </c>
      <c r="X44" s="30" t="str">
        <f t="shared" si="5"/>
        <v/>
      </c>
      <c r="Y44" s="30" t="str">
        <f t="shared" si="2"/>
        <v/>
      </c>
      <c r="Z44" s="30" t="str">
        <f t="shared" si="3"/>
        <v/>
      </c>
      <c r="AA44" s="33" t="str">
        <f t="shared" si="4"/>
        <v/>
      </c>
    </row>
    <row r="45" spans="1:27" ht="17.25" customHeight="1" x14ac:dyDescent="0.25">
      <c r="A45" s="34">
        <v>41</v>
      </c>
      <c r="B45" s="45"/>
      <c r="C45" s="36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9"/>
      <c r="V45" s="40" t="str">
        <f t="shared" si="0"/>
        <v/>
      </c>
      <c r="W45" s="30" t="str">
        <f t="shared" si="1"/>
        <v/>
      </c>
      <c r="X45" s="30" t="str">
        <f t="shared" si="5"/>
        <v/>
      </c>
      <c r="Y45" s="30" t="str">
        <f t="shared" si="2"/>
        <v/>
      </c>
      <c r="Z45" s="30" t="str">
        <f t="shared" si="3"/>
        <v/>
      </c>
      <c r="AA45" s="33" t="str">
        <f t="shared" si="4"/>
        <v/>
      </c>
    </row>
    <row r="46" spans="1:27" ht="17.25" customHeight="1" x14ac:dyDescent="0.25">
      <c r="A46" s="34">
        <v>42</v>
      </c>
      <c r="B46" s="45"/>
      <c r="C46" s="36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9"/>
      <c r="V46" s="40" t="str">
        <f t="shared" si="0"/>
        <v/>
      </c>
      <c r="W46" s="30" t="str">
        <f t="shared" si="1"/>
        <v/>
      </c>
      <c r="X46" s="30" t="str">
        <f t="shared" si="5"/>
        <v/>
      </c>
      <c r="Y46" s="30" t="str">
        <f t="shared" si="2"/>
        <v/>
      </c>
      <c r="Z46" s="30" t="str">
        <f t="shared" si="3"/>
        <v/>
      </c>
      <c r="AA46" s="33" t="str">
        <f t="shared" si="4"/>
        <v/>
      </c>
    </row>
    <row r="47" spans="1:27" ht="17.25" customHeight="1" x14ac:dyDescent="0.25">
      <c r="A47" s="34">
        <v>43</v>
      </c>
      <c r="B47" s="35"/>
      <c r="C47" s="36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9"/>
      <c r="V47" s="40" t="str">
        <f t="shared" si="0"/>
        <v/>
      </c>
      <c r="W47" s="30" t="str">
        <f t="shared" si="1"/>
        <v/>
      </c>
      <c r="X47" s="30" t="str">
        <f t="shared" si="5"/>
        <v/>
      </c>
      <c r="Y47" s="30" t="str">
        <f t="shared" si="2"/>
        <v/>
      </c>
      <c r="Z47" s="30" t="str">
        <f t="shared" si="3"/>
        <v/>
      </c>
      <c r="AA47" s="33" t="str">
        <f t="shared" si="4"/>
        <v/>
      </c>
    </row>
    <row r="48" spans="1:27" ht="17.25" customHeight="1" x14ac:dyDescent="0.25">
      <c r="A48" s="34">
        <v>44</v>
      </c>
      <c r="B48" s="45"/>
      <c r="C48" s="36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9"/>
      <c r="V48" s="40" t="str">
        <f t="shared" si="0"/>
        <v/>
      </c>
      <c r="W48" s="30" t="str">
        <f t="shared" si="1"/>
        <v/>
      </c>
      <c r="X48" s="30" t="str">
        <f t="shared" si="5"/>
        <v/>
      </c>
      <c r="Y48" s="30" t="str">
        <f t="shared" si="2"/>
        <v/>
      </c>
      <c r="Z48" s="30" t="str">
        <f t="shared" si="3"/>
        <v/>
      </c>
      <c r="AA48" s="33" t="str">
        <f t="shared" si="4"/>
        <v/>
      </c>
    </row>
    <row r="49" spans="1:27" ht="17.25" customHeight="1" x14ac:dyDescent="0.25">
      <c r="A49" s="34">
        <v>45</v>
      </c>
      <c r="B49" s="45"/>
      <c r="C49" s="36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9"/>
      <c r="V49" s="40" t="str">
        <f t="shared" si="0"/>
        <v/>
      </c>
      <c r="W49" s="30" t="str">
        <f t="shared" si="1"/>
        <v/>
      </c>
      <c r="X49" s="30" t="str">
        <f t="shared" si="5"/>
        <v/>
      </c>
      <c r="Y49" s="30" t="str">
        <f t="shared" si="2"/>
        <v/>
      </c>
      <c r="Z49" s="30" t="str">
        <f t="shared" si="3"/>
        <v/>
      </c>
      <c r="AA49" s="33" t="s">
        <v>42</v>
      </c>
    </row>
    <row r="50" spans="1:27" x14ac:dyDescent="0.25">
      <c r="V50" s="30"/>
      <c r="W50" s="30" t="s">
        <v>43</v>
      </c>
      <c r="X50" s="47">
        <f>COUNTIF(V5:V49,"เด็กชาย")+COUNTIF(AA5:AA49,"นาย")</f>
        <v>0</v>
      </c>
      <c r="Y50" s="30" t="s">
        <v>44</v>
      </c>
      <c r="Z50" s="47">
        <f>COUNTIF(V5:V49,"เด็กหญิ")++COUNTIF(AA5:AA49,"นาง")</f>
        <v>0</v>
      </c>
      <c r="AA50" s="33">
        <f>X50+Z50</f>
        <v>0</v>
      </c>
    </row>
    <row r="51" spans="1:27" x14ac:dyDescent="0.25">
      <c r="V51" s="30"/>
      <c r="W51" s="30" t="s">
        <v>45</v>
      </c>
      <c r="X51" s="47">
        <f>COUNTIF(X5:X49,"ย้าย")</f>
        <v>0</v>
      </c>
      <c r="Y51" s="30" t="s">
        <v>46</v>
      </c>
      <c r="Z51" s="47">
        <f>COUNTIF(Z5:Z49,"ย้าย")</f>
        <v>0</v>
      </c>
      <c r="AA51" s="33">
        <f t="shared" ref="AA51:AA53" si="6">X51+Z51</f>
        <v>0</v>
      </c>
    </row>
    <row r="52" spans="1:27" x14ac:dyDescent="0.25">
      <c r="V52" s="30"/>
      <c r="W52" s="30" t="s">
        <v>47</v>
      </c>
      <c r="X52" s="47">
        <f>COUNTIF(X5:X49,"มส")</f>
        <v>0</v>
      </c>
      <c r="Y52" s="30" t="s">
        <v>48</v>
      </c>
      <c r="Z52" s="47">
        <f>COUNTIF(Z5:Z49,"มส")</f>
        <v>0</v>
      </c>
      <c r="AA52" s="33">
        <f t="shared" si="6"/>
        <v>0</v>
      </c>
    </row>
    <row r="53" spans="1:27" x14ac:dyDescent="0.25">
      <c r="V53" s="30"/>
      <c r="W53" s="30" t="s">
        <v>49</v>
      </c>
      <c r="X53" s="47">
        <f>COUNTIF(X5:X49,"ร")</f>
        <v>0</v>
      </c>
      <c r="Y53" s="30" t="s">
        <v>50</v>
      </c>
      <c r="Z53" s="47">
        <f>COUNTIF(Z5:Z49,"ร")</f>
        <v>0</v>
      </c>
      <c r="AA53" s="33">
        <f t="shared" si="6"/>
        <v>0</v>
      </c>
    </row>
    <row r="54" spans="1:27" x14ac:dyDescent="0.25">
      <c r="V54" s="48"/>
      <c r="W54" s="48"/>
      <c r="X54" s="48"/>
      <c r="Y54" s="48"/>
      <c r="Z54" s="49"/>
    </row>
  </sheetData>
  <sheetProtection sheet="1" objects="1" scenarios="1"/>
  <mergeCells count="4">
    <mergeCell ref="A1:T1"/>
    <mergeCell ref="A2:T2"/>
    <mergeCell ref="C4:D4"/>
    <mergeCell ref="E4:Q4"/>
  </mergeCells>
  <conditionalFormatting sqref="A31">
    <cfRule type="expression" dxfId="104" priority="44" stopIfTrue="1">
      <formula>$T$31="มส"</formula>
    </cfRule>
  </conditionalFormatting>
  <conditionalFormatting sqref="A5:T5">
    <cfRule type="expression" dxfId="103" priority="92" stopIfTrue="1">
      <formula>$T$5="มส"</formula>
    </cfRule>
    <cfRule type="expression" dxfId="102" priority="91" stopIfTrue="1">
      <formula>$T$5="ย้าย"</formula>
    </cfRule>
  </conditionalFormatting>
  <conditionalFormatting sqref="A6:T6">
    <cfRule type="expression" dxfId="101" priority="8" stopIfTrue="1">
      <formula>$T$6="ย้าย"</formula>
    </cfRule>
    <cfRule type="expression" dxfId="100" priority="90" stopIfTrue="1">
      <formula>$T$6="มส"</formula>
    </cfRule>
  </conditionalFormatting>
  <conditionalFormatting sqref="A7:T7">
    <cfRule type="expression" dxfId="99" priority="7" stopIfTrue="1">
      <formula>$T$7="ย้าย"</formula>
    </cfRule>
    <cfRule type="expression" dxfId="98" priority="89" stopIfTrue="1">
      <formula>$T$7="มส"</formula>
    </cfRule>
  </conditionalFormatting>
  <conditionalFormatting sqref="A8:T8">
    <cfRule type="expression" dxfId="97" priority="6" stopIfTrue="1">
      <formula>$T$8="ย้าย"</formula>
    </cfRule>
    <cfRule type="expression" dxfId="96" priority="88" stopIfTrue="1">
      <formula>$T$8="มส"</formula>
    </cfRule>
  </conditionalFormatting>
  <conditionalFormatting sqref="A9:T9">
    <cfRule type="expression" dxfId="95" priority="87" stopIfTrue="1">
      <formula>$T$9="มส"</formula>
    </cfRule>
    <cfRule type="expression" dxfId="94" priority="5" stopIfTrue="1">
      <formula>$T$9="ย้าย"</formula>
    </cfRule>
  </conditionalFormatting>
  <conditionalFormatting sqref="A10:T10">
    <cfRule type="expression" dxfId="93" priority="86" stopIfTrue="1">
      <formula>$T$10="มส"</formula>
    </cfRule>
    <cfRule type="expression" dxfId="92" priority="85" stopIfTrue="1">
      <formula>$T$10="ย้าย"</formula>
    </cfRule>
  </conditionalFormatting>
  <conditionalFormatting sqref="A11:T11">
    <cfRule type="expression" dxfId="91" priority="84" stopIfTrue="1">
      <formula>$T$11="มส"</formula>
    </cfRule>
    <cfRule type="expression" dxfId="90" priority="83" stopIfTrue="1">
      <formula>$T$11="ย้าย"</formula>
    </cfRule>
  </conditionalFormatting>
  <conditionalFormatting sqref="A12:T12">
    <cfRule type="expression" dxfId="89" priority="82" stopIfTrue="1">
      <formula>$T$12="มส"</formula>
    </cfRule>
    <cfRule type="expression" dxfId="88" priority="81" stopIfTrue="1">
      <formula>$T$12="ย้าย"</formula>
    </cfRule>
  </conditionalFormatting>
  <conditionalFormatting sqref="A13:T13">
    <cfRule type="expression" dxfId="87" priority="80" stopIfTrue="1">
      <formula>$T$13="มส"</formula>
    </cfRule>
    <cfRule type="expression" dxfId="86" priority="79" stopIfTrue="1">
      <formula>$T$13="ย้าย"</formula>
    </cfRule>
  </conditionalFormatting>
  <conditionalFormatting sqref="A14:T14">
    <cfRule type="expression" dxfId="85" priority="78" stopIfTrue="1">
      <formula>$T$14="มส"</formula>
    </cfRule>
    <cfRule type="expression" dxfId="84" priority="77" stopIfTrue="1">
      <formula>$T$14="ย้าย"</formula>
    </cfRule>
  </conditionalFormatting>
  <conditionalFormatting sqref="A15:T15">
    <cfRule type="expression" dxfId="83" priority="76" stopIfTrue="1">
      <formula>$T$15="มส"</formula>
    </cfRule>
    <cfRule type="expression" dxfId="82" priority="75" stopIfTrue="1">
      <formula>$T$15="ย้าย"</formula>
    </cfRule>
  </conditionalFormatting>
  <conditionalFormatting sqref="A16:T16">
    <cfRule type="expression" dxfId="81" priority="74" stopIfTrue="1">
      <formula>$T$16="มส"</formula>
    </cfRule>
    <cfRule type="expression" dxfId="80" priority="73" stopIfTrue="1">
      <formula>$T$16="ย้าย"</formula>
    </cfRule>
  </conditionalFormatting>
  <conditionalFormatting sqref="A17:T17">
    <cfRule type="expression" dxfId="79" priority="72" stopIfTrue="1">
      <formula>$T$17="มส"</formula>
    </cfRule>
    <cfRule type="expression" dxfId="78" priority="71" stopIfTrue="1">
      <formula>$T$17="ย้าย"</formula>
    </cfRule>
  </conditionalFormatting>
  <conditionalFormatting sqref="A18:T18">
    <cfRule type="expression" dxfId="77" priority="69" stopIfTrue="1">
      <formula>$T$18="ย้าย"</formula>
    </cfRule>
    <cfRule type="expression" dxfId="76" priority="70" stopIfTrue="1">
      <formula>$T$18="มส"</formula>
    </cfRule>
  </conditionalFormatting>
  <conditionalFormatting sqref="A19:T19">
    <cfRule type="expression" dxfId="75" priority="67" stopIfTrue="1">
      <formula>$T$19="ย้าย"</formula>
    </cfRule>
    <cfRule type="expression" dxfId="74" priority="68" stopIfTrue="1">
      <formula>$T$19="มส"</formula>
    </cfRule>
  </conditionalFormatting>
  <conditionalFormatting sqref="A20:T20">
    <cfRule type="expression" dxfId="73" priority="66" stopIfTrue="1">
      <formula>$T$20="มส"</formula>
    </cfRule>
    <cfRule type="expression" dxfId="72" priority="65" stopIfTrue="1">
      <formula>$T$20="ย้าย"</formula>
    </cfRule>
  </conditionalFormatting>
  <conditionalFormatting sqref="A21:T21">
    <cfRule type="expression" dxfId="71" priority="63" stopIfTrue="1">
      <formula>$T$21="ย้าย"</formula>
    </cfRule>
    <cfRule type="expression" dxfId="70" priority="64" stopIfTrue="1">
      <formula>$T$21="มส"</formula>
    </cfRule>
  </conditionalFormatting>
  <conditionalFormatting sqref="A22:T22">
    <cfRule type="expression" dxfId="69" priority="62" stopIfTrue="1">
      <formula>$T$22="มส"</formula>
    </cfRule>
    <cfRule type="expression" dxfId="68" priority="61" stopIfTrue="1">
      <formula>$T$22="ย้าย"</formula>
    </cfRule>
  </conditionalFormatting>
  <conditionalFormatting sqref="A23:T23">
    <cfRule type="expression" dxfId="67" priority="60" stopIfTrue="1">
      <formula>$T$23="มส"</formula>
    </cfRule>
    <cfRule type="expression" dxfId="66" priority="59" stopIfTrue="1">
      <formula>$T$23="ย้าย"</formula>
    </cfRule>
  </conditionalFormatting>
  <conditionalFormatting sqref="A24:T24">
    <cfRule type="expression" dxfId="65" priority="58" stopIfTrue="1">
      <formula>$T$24="มส"</formula>
    </cfRule>
    <cfRule type="expression" dxfId="64" priority="57" stopIfTrue="1">
      <formula>$T$24="ย้าย"</formula>
    </cfRule>
  </conditionalFormatting>
  <conditionalFormatting sqref="A25:T25">
    <cfRule type="expression" dxfId="63" priority="55" stopIfTrue="1">
      <formula>$T$25="ย้าย"</formula>
    </cfRule>
    <cfRule type="expression" dxfId="62" priority="56" stopIfTrue="1">
      <formula>$T$25="มส"</formula>
    </cfRule>
  </conditionalFormatting>
  <conditionalFormatting sqref="A26:T26">
    <cfRule type="expression" dxfId="61" priority="54" stopIfTrue="1">
      <formula>$T$26="มส"</formula>
    </cfRule>
    <cfRule type="expression" dxfId="60" priority="53" stopIfTrue="1">
      <formula>$T$26="ย้าย"</formula>
    </cfRule>
  </conditionalFormatting>
  <conditionalFormatting sqref="A27:T27">
    <cfRule type="expression" dxfId="59" priority="52" stopIfTrue="1">
      <formula>$T$27="มส"</formula>
    </cfRule>
    <cfRule type="expression" dxfId="58" priority="51" stopIfTrue="1">
      <formula>$T$27="ย้าย"</formula>
    </cfRule>
  </conditionalFormatting>
  <conditionalFormatting sqref="A28:T28">
    <cfRule type="expression" dxfId="57" priority="50" stopIfTrue="1">
      <formula>$T$28="มส"</formula>
    </cfRule>
    <cfRule type="expression" dxfId="56" priority="49" stopIfTrue="1">
      <formula>$T$28="ย้าย"</formula>
    </cfRule>
  </conditionalFormatting>
  <conditionalFormatting sqref="A29:T29">
    <cfRule type="expression" dxfId="55" priority="47" stopIfTrue="1">
      <formula>$T$29="ย้าย"</formula>
    </cfRule>
    <cfRule type="expression" dxfId="54" priority="48" stopIfTrue="1">
      <formula>$T$29="มส"</formula>
    </cfRule>
  </conditionalFormatting>
  <conditionalFormatting sqref="A30:T30">
    <cfRule type="expression" dxfId="53" priority="45" stopIfTrue="1">
      <formula>$T$30="ย้าย"</formula>
    </cfRule>
    <cfRule type="expression" dxfId="52" priority="46" stopIfTrue="1">
      <formula>$T$30="มส"</formula>
    </cfRule>
  </conditionalFormatting>
  <conditionalFormatting sqref="A31:T31">
    <cfRule type="expression" dxfId="51" priority="3" stopIfTrue="1">
      <formula>$T$31="มส"</formula>
    </cfRule>
    <cfRule type="expression" dxfId="50" priority="4" stopIfTrue="1">
      <formula>$T$31="ย้าย"</formula>
    </cfRule>
  </conditionalFormatting>
  <conditionalFormatting sqref="A32:T32">
    <cfRule type="expression" dxfId="49" priority="41" stopIfTrue="1">
      <formula>$T$32="ย้าย"</formula>
    </cfRule>
    <cfRule type="expression" dxfId="48" priority="42" stopIfTrue="1">
      <formula>$T$32="มส"</formula>
    </cfRule>
  </conditionalFormatting>
  <conditionalFormatting sqref="A33:T33">
    <cfRule type="expression" dxfId="47" priority="39" stopIfTrue="1">
      <formula>$T$33="ย้าย"</formula>
    </cfRule>
    <cfRule type="expression" dxfId="46" priority="40" stopIfTrue="1">
      <formula>$T$33="มส"</formula>
    </cfRule>
  </conditionalFormatting>
  <conditionalFormatting sqref="A34:T34">
    <cfRule type="expression" dxfId="45" priority="38" stopIfTrue="1">
      <formula>$T$34="มส"</formula>
    </cfRule>
    <cfRule type="expression" dxfId="44" priority="37" stopIfTrue="1">
      <formula>$T$34="ย้าย"</formula>
    </cfRule>
  </conditionalFormatting>
  <conditionalFormatting sqref="A35:T35">
    <cfRule type="expression" dxfId="43" priority="36" stopIfTrue="1">
      <formula>$T$35="มส"</formula>
    </cfRule>
    <cfRule type="expression" dxfId="42" priority="35" stopIfTrue="1">
      <formula>$T$35="ย้าย"</formula>
    </cfRule>
  </conditionalFormatting>
  <conditionalFormatting sqref="A36:T36">
    <cfRule type="expression" dxfId="41" priority="34" stopIfTrue="1">
      <formula>$T$36="มส"</formula>
    </cfRule>
    <cfRule type="expression" dxfId="40" priority="33" stopIfTrue="1">
      <formula>$T$36="ย้าย"</formula>
    </cfRule>
  </conditionalFormatting>
  <conditionalFormatting sqref="A37:T37">
    <cfRule type="expression" dxfId="39" priority="32" stopIfTrue="1">
      <formula>$T$37="มส"</formula>
    </cfRule>
    <cfRule type="expression" dxfId="38" priority="31" stopIfTrue="1">
      <formula>$T$37="ย้าย"</formula>
    </cfRule>
  </conditionalFormatting>
  <conditionalFormatting sqref="A38:T38">
    <cfRule type="expression" dxfId="37" priority="2" stopIfTrue="1">
      <formula>$T$38="มส"</formula>
    </cfRule>
    <cfRule type="expression" dxfId="36" priority="1" stopIfTrue="1">
      <formula>$T$38="ย้าย"</formula>
    </cfRule>
  </conditionalFormatting>
  <conditionalFormatting sqref="A39:T39">
    <cfRule type="expression" dxfId="35" priority="30" stopIfTrue="1">
      <formula>$T$39="มส"</formula>
    </cfRule>
    <cfRule type="expression" dxfId="34" priority="29" stopIfTrue="1">
      <formula>$T$39="ย้าย"</formula>
    </cfRule>
  </conditionalFormatting>
  <conditionalFormatting sqref="A40:T40">
    <cfRule type="expression" dxfId="33" priority="28" stopIfTrue="1">
      <formula>$T$40="มส"</formula>
    </cfRule>
    <cfRule type="expression" dxfId="32" priority="27" stopIfTrue="1">
      <formula>$T$40="ย้าย"</formula>
    </cfRule>
  </conditionalFormatting>
  <conditionalFormatting sqref="A41:T41">
    <cfRule type="expression" dxfId="31" priority="26" stopIfTrue="1">
      <formula>$T$41="มส"</formula>
    </cfRule>
    <cfRule type="expression" dxfId="30" priority="25" stopIfTrue="1">
      <formula>$T$41="ย้าย"</formula>
    </cfRule>
  </conditionalFormatting>
  <conditionalFormatting sqref="A42:T42">
    <cfRule type="expression" dxfId="29" priority="23" stopIfTrue="1">
      <formula>$T$42="ย้าย"</formula>
    </cfRule>
    <cfRule type="expression" dxfId="28" priority="24" stopIfTrue="1">
      <formula>$T$42="มส"</formula>
    </cfRule>
  </conditionalFormatting>
  <conditionalFormatting sqref="A43:T43">
    <cfRule type="expression" dxfId="27" priority="21" stopIfTrue="1">
      <formula>$T$43="ย้าย"</formula>
    </cfRule>
    <cfRule type="expression" dxfId="26" priority="22" stopIfTrue="1">
      <formula>$T$43="มส"</formula>
    </cfRule>
  </conditionalFormatting>
  <conditionalFormatting sqref="A44:T44">
    <cfRule type="expression" dxfId="25" priority="19" stopIfTrue="1">
      <formula>$T$44="ย้าย"</formula>
    </cfRule>
    <cfRule type="expression" dxfId="24" priority="20" stopIfTrue="1">
      <formula>$T$44="มส"</formula>
    </cfRule>
  </conditionalFormatting>
  <conditionalFormatting sqref="A45:T45">
    <cfRule type="expression" dxfId="23" priority="18" stopIfTrue="1">
      <formula>$T$45="มส"</formula>
    </cfRule>
    <cfRule type="expression" dxfId="22" priority="17" stopIfTrue="1">
      <formula>$T$45="ย้าย"</formula>
    </cfRule>
  </conditionalFormatting>
  <conditionalFormatting sqref="A46:T46">
    <cfRule type="expression" dxfId="21" priority="16" stopIfTrue="1">
      <formula>$T$46="มส"</formula>
    </cfRule>
    <cfRule type="expression" dxfId="20" priority="15" stopIfTrue="1">
      <formula>$T$46="ย้าย"</formula>
    </cfRule>
  </conditionalFormatting>
  <conditionalFormatting sqref="A47:T47">
    <cfRule type="expression" dxfId="19" priority="14" stopIfTrue="1">
      <formula>$T$47="มส"</formula>
    </cfRule>
    <cfRule type="expression" dxfId="18" priority="13" stopIfTrue="1">
      <formula>$T$47="ย้าย"</formula>
    </cfRule>
  </conditionalFormatting>
  <conditionalFormatting sqref="A48:T48">
    <cfRule type="expression" dxfId="17" priority="11" stopIfTrue="1">
      <formula>$T$48="ย้าย"</formula>
    </cfRule>
    <cfRule type="expression" dxfId="16" priority="12" stopIfTrue="1">
      <formula>$T$48="มส"</formula>
    </cfRule>
  </conditionalFormatting>
  <conditionalFormatting sqref="A49:T49">
    <cfRule type="expression" dxfId="15" priority="10" stopIfTrue="1">
      <formula>$T$49="มส"</formula>
    </cfRule>
    <cfRule type="expression" dxfId="14" priority="9" stopIfTrue="1">
      <formula>$T$49="ย้าย"</formula>
    </cfRule>
  </conditionalFormatting>
  <dataValidations count="1">
    <dataValidation type="list" allowBlank="1" showInputMessage="1" showErrorMessage="1" sqref="T5:T49" xr:uid="{B5815BAB-50CC-44C5-BA5A-239396106C6F}">
      <formula1>"ร,มส,ย้าย"</formula1>
    </dataValidation>
  </dataValidations>
  <printOptions horizontalCentered="1"/>
  <pageMargins left="0.196850393700787" right="0.196850393700787" top="0.78740157480314998" bottom="0.196850393700787" header="0.511811023622047" footer="0.511811023622047"/>
  <pageSetup paperSize="5" scale="80" orientation="portrait" blackAndWhite="1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B7892-CA2C-4B2F-BAC8-3C6CA7853C45}">
  <sheetPr>
    <tabColor rgb="FF00B050"/>
    <pageSetUpPr fitToPage="1"/>
  </sheetPr>
  <dimension ref="A1:CK32"/>
  <sheetViews>
    <sheetView view="pageBreakPreview" topLeftCell="F20" zoomScaleNormal="100" zoomScaleSheetLayoutView="100" workbookViewId="0">
      <selection activeCell="AE5" sqref="AE5:AK5"/>
    </sheetView>
  </sheetViews>
  <sheetFormatPr defaultColWidth="9.09765625" defaultRowHeight="24.6" x14ac:dyDescent="0.7"/>
  <cols>
    <col min="1" max="4" width="1.3984375" style="77" customWidth="1"/>
    <col min="5" max="80" width="1.3984375" style="66" customWidth="1"/>
    <col min="81" max="89" width="9.09765625" style="67"/>
    <col min="90" max="16384" width="9.09765625" style="77"/>
  </cols>
  <sheetData>
    <row r="1" spans="1:82" ht="85.5" customHeight="1" x14ac:dyDescent="0.7"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</row>
    <row r="2" spans="1:82" ht="36" x14ac:dyDescent="1">
      <c r="E2" s="150" t="s">
        <v>30</v>
      </c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68"/>
      <c r="CC2" s="69"/>
    </row>
    <row r="3" spans="1:82" ht="30" x14ac:dyDescent="0.85">
      <c r="E3" s="151" t="s">
        <v>0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71"/>
      <c r="CC3" s="72"/>
      <c r="CD3" s="72"/>
    </row>
    <row r="4" spans="1:82" s="67" customFormat="1" ht="30" x14ac:dyDescent="0.85">
      <c r="A4" s="77"/>
      <c r="B4" s="77"/>
      <c r="C4" s="77"/>
      <c r="D4" s="77"/>
      <c r="E4" s="151" t="s">
        <v>77</v>
      </c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71"/>
    </row>
    <row r="5" spans="1:82" s="67" customFormat="1" ht="30" x14ac:dyDescent="0.85">
      <c r="A5" s="77"/>
      <c r="B5" s="77"/>
      <c r="C5" s="77"/>
      <c r="D5" s="77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152" t="s">
        <v>4</v>
      </c>
      <c r="X5" s="152"/>
      <c r="Y5" s="152"/>
      <c r="Z5" s="152"/>
      <c r="AA5" s="152"/>
      <c r="AB5" s="152"/>
      <c r="AC5" s="152"/>
      <c r="AD5" s="74"/>
      <c r="AE5" s="179">
        <f>IF(ข้อมูลเบื้องต้น!F7="","",ข้อมูลเบื้องต้น!F7)</f>
        <v>1</v>
      </c>
      <c r="AF5" s="179"/>
      <c r="AG5" s="179"/>
      <c r="AH5" s="179"/>
      <c r="AI5" s="179"/>
      <c r="AJ5" s="179"/>
      <c r="AK5" s="179"/>
      <c r="AL5" s="74"/>
      <c r="AM5" s="74"/>
      <c r="AN5" s="70"/>
      <c r="AO5" s="152" t="s">
        <v>3</v>
      </c>
      <c r="AP5" s="152"/>
      <c r="AQ5" s="152"/>
      <c r="AR5" s="152"/>
      <c r="AS5" s="152"/>
      <c r="AT5" s="152"/>
      <c r="AU5" s="152"/>
      <c r="AV5" s="74"/>
      <c r="AW5" s="179">
        <f>IF(ข้อมูลเบื้องต้น!F5="","",ข้อมูลเบื้องต้น!F5)</f>
        <v>2567</v>
      </c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1"/>
    </row>
    <row r="6" spans="1:82" s="67" customFormat="1" ht="30" x14ac:dyDescent="0.85">
      <c r="A6" s="77"/>
      <c r="B6" s="77"/>
      <c r="C6" s="77"/>
      <c r="D6" s="77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3"/>
      <c r="X6" s="73"/>
      <c r="Y6" s="73"/>
      <c r="Z6" s="73"/>
      <c r="AA6" s="73"/>
      <c r="AB6" s="73"/>
      <c r="AC6" s="152" t="s">
        <v>2</v>
      </c>
      <c r="AD6" s="152"/>
      <c r="AE6" s="152"/>
      <c r="AF6" s="74"/>
      <c r="AG6" s="179" t="str">
        <f>IF(ข้อมูลเบื้องต้น!C5="","",ข้อมูลเบื้องต้น!C5)</f>
        <v>ประถมศึกษาปีที่ 1/2</v>
      </c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74"/>
      <c r="BD6" s="78"/>
      <c r="BE6" s="78"/>
      <c r="BF6" s="78"/>
      <c r="BG6" s="78"/>
      <c r="BH6" s="78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1"/>
    </row>
    <row r="7" spans="1:82" s="67" customFormat="1" x14ac:dyDescent="0.7">
      <c r="A7" s="77"/>
      <c r="B7" s="77"/>
      <c r="C7" s="77"/>
      <c r="D7" s="77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</row>
    <row r="8" spans="1:82" s="67" customFormat="1" x14ac:dyDescent="0.7">
      <c r="A8" s="77"/>
      <c r="B8" s="77"/>
      <c r="C8" s="77"/>
      <c r="D8" s="77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</row>
    <row r="9" spans="1:82" s="67" customFormat="1" ht="30" x14ac:dyDescent="0.85">
      <c r="A9" s="77"/>
      <c r="B9" s="77"/>
      <c r="C9" s="77"/>
      <c r="D9" s="77"/>
      <c r="E9" s="151" t="s">
        <v>31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</row>
    <row r="10" spans="1:82" s="77" customFormat="1" ht="23.25" customHeight="1" x14ac:dyDescent="0.5"/>
    <row r="11" spans="1:82" s="67" customFormat="1" x14ac:dyDescent="0.7">
      <c r="A11" s="77"/>
      <c r="B11" s="77"/>
      <c r="C11" s="77"/>
      <c r="D11" s="77"/>
      <c r="E11" s="71"/>
      <c r="F11" s="71"/>
      <c r="G11" s="71"/>
      <c r="H11" s="71"/>
      <c r="I11" s="152" t="s">
        <v>32</v>
      </c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74"/>
      <c r="V11" s="179" t="str">
        <f>IF(ข้อมูลเบื้องต้น!D9="","",ข้อมูลเบื้องต้น!D9)</f>
        <v/>
      </c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74"/>
      <c r="BV11" s="71"/>
      <c r="BW11" s="71"/>
      <c r="BX11" s="71"/>
      <c r="BY11" s="71"/>
      <c r="BZ11" s="71"/>
      <c r="CA11" s="71"/>
      <c r="CB11" s="71"/>
    </row>
    <row r="12" spans="1:82" s="67" customFormat="1" x14ac:dyDescent="0.7">
      <c r="A12" s="77"/>
      <c r="B12" s="77"/>
      <c r="C12" s="77"/>
      <c r="D12" s="77"/>
      <c r="E12" s="71"/>
      <c r="F12" s="71"/>
      <c r="G12" s="71"/>
      <c r="H12" s="71"/>
      <c r="I12" s="152" t="s">
        <v>33</v>
      </c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74"/>
      <c r="V12" s="185" t="str">
        <f>IF(ข้อมูลเบื้องต้น!D11="","",ข้อมูลเบื้องต้น!D11)</f>
        <v/>
      </c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185"/>
      <c r="BK12" s="185"/>
      <c r="BL12" s="185"/>
      <c r="BM12" s="185"/>
      <c r="BN12" s="185"/>
      <c r="BO12" s="185"/>
      <c r="BP12" s="185"/>
      <c r="BQ12" s="185"/>
      <c r="BR12" s="185"/>
      <c r="BS12" s="185"/>
      <c r="BT12" s="185"/>
      <c r="BU12" s="74"/>
      <c r="BV12" s="71"/>
      <c r="BW12" s="71"/>
      <c r="BX12" s="71"/>
      <c r="BY12" s="71"/>
      <c r="BZ12" s="71"/>
      <c r="CA12" s="71"/>
      <c r="CB12" s="71"/>
    </row>
    <row r="13" spans="1:82" s="67" customFormat="1" x14ac:dyDescent="0.7">
      <c r="A13" s="77"/>
      <c r="B13" s="77"/>
      <c r="C13" s="77"/>
      <c r="D13" s="77"/>
      <c r="E13" s="71"/>
      <c r="F13" s="71"/>
      <c r="G13" s="71"/>
      <c r="H13" s="71"/>
      <c r="AA13" s="152" t="s">
        <v>78</v>
      </c>
      <c r="AB13" s="152"/>
      <c r="AC13" s="152"/>
      <c r="AD13" s="152"/>
      <c r="AE13" s="152"/>
      <c r="AF13" s="152"/>
      <c r="AG13" s="74"/>
      <c r="AH13" s="179">
        <v>40</v>
      </c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74"/>
      <c r="BB13" s="186" t="s">
        <v>90</v>
      </c>
      <c r="BC13" s="186"/>
      <c r="BD13" s="186"/>
      <c r="BE13" s="186"/>
      <c r="BF13" s="186"/>
      <c r="BG13" s="186"/>
      <c r="BH13" s="186"/>
      <c r="BI13" s="186"/>
      <c r="BJ13" s="186"/>
      <c r="BK13" s="186"/>
      <c r="BL13" s="80"/>
      <c r="BM13" s="80"/>
      <c r="BN13" s="80"/>
      <c r="BO13" s="80"/>
      <c r="BP13" s="80"/>
      <c r="BQ13" s="80"/>
      <c r="BR13" s="80"/>
      <c r="BS13" s="80"/>
      <c r="BT13" s="80"/>
      <c r="BU13" s="79"/>
      <c r="BV13" s="71"/>
      <c r="BW13" s="71"/>
      <c r="BX13" s="71"/>
      <c r="BY13" s="71"/>
      <c r="BZ13" s="71"/>
      <c r="CA13" s="71"/>
      <c r="CB13" s="71"/>
    </row>
    <row r="14" spans="1:82" s="67" customFormat="1" x14ac:dyDescent="0.7">
      <c r="A14" s="77"/>
      <c r="B14" s="77"/>
      <c r="C14" s="77"/>
      <c r="D14" s="77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</row>
    <row r="15" spans="1:82" s="67" customFormat="1" x14ac:dyDescent="0.7">
      <c r="A15" s="77"/>
      <c r="B15" s="77"/>
      <c r="C15" s="77"/>
      <c r="D15" s="77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3" t="s">
        <v>89</v>
      </c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81"/>
      <c r="AH15" s="185" t="str">
        <f>IF(ข้อมูลเบื้องต้น!D13="","",ข้อมูลเบื้องต้น!D13)</f>
        <v/>
      </c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8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</row>
    <row r="17" spans="1:89" s="67" customFormat="1" x14ac:dyDescent="0.7">
      <c r="A17" s="77"/>
      <c r="B17" s="77"/>
      <c r="C17" s="77"/>
      <c r="D17" s="77"/>
      <c r="E17" s="66"/>
      <c r="F17" s="66"/>
      <c r="G17" s="66"/>
      <c r="H17" s="66"/>
      <c r="I17" s="165" t="s">
        <v>79</v>
      </c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7"/>
      <c r="W17" s="171" t="s">
        <v>87</v>
      </c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 t="s">
        <v>61</v>
      </c>
      <c r="BL17" s="171"/>
      <c r="BM17" s="171"/>
      <c r="BN17" s="171"/>
      <c r="BO17" s="171"/>
      <c r="BP17" s="171"/>
      <c r="BQ17" s="171"/>
      <c r="BR17" s="171"/>
      <c r="BS17" s="171"/>
      <c r="BT17" s="171"/>
      <c r="BU17" s="171"/>
      <c r="BV17" s="66"/>
      <c r="BW17" s="66"/>
      <c r="BX17" s="66"/>
      <c r="BY17" s="66"/>
      <c r="BZ17" s="66"/>
      <c r="CA17" s="66"/>
      <c r="CB17" s="66"/>
    </row>
    <row r="18" spans="1:89" s="66" customFormat="1" x14ac:dyDescent="0.7">
      <c r="A18" s="77"/>
      <c r="B18" s="77"/>
      <c r="C18" s="77"/>
      <c r="D18" s="77"/>
      <c r="I18" s="168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70"/>
      <c r="W18" s="153" t="s">
        <v>59</v>
      </c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5"/>
      <c r="AQ18" s="153" t="s">
        <v>60</v>
      </c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5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CC18" s="67"/>
      <c r="CD18" s="67"/>
      <c r="CE18" s="67"/>
      <c r="CF18" s="67"/>
      <c r="CG18" s="67"/>
      <c r="CH18" s="67"/>
      <c r="CI18" s="67"/>
      <c r="CJ18" s="67"/>
      <c r="CK18" s="67"/>
    </row>
    <row r="19" spans="1:89" s="66" customFormat="1" x14ac:dyDescent="0.7">
      <c r="A19" s="77"/>
      <c r="B19" s="77"/>
      <c r="C19" s="77"/>
      <c r="D19" s="77"/>
      <c r="I19" s="162">
        <f>SUM(W19:BJ19)</f>
        <v>0</v>
      </c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4"/>
      <c r="W19" s="162">
        <f>'4.คะแนน'!S52</f>
        <v>0</v>
      </c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1"/>
      <c r="AQ19" s="162">
        <f>'4.คะแนน'!T52</f>
        <v>0</v>
      </c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1"/>
      <c r="BK19" s="156"/>
      <c r="BL19" s="157"/>
      <c r="BM19" s="157"/>
      <c r="BN19" s="157"/>
      <c r="BO19" s="157"/>
      <c r="BP19" s="157"/>
      <c r="BQ19" s="157"/>
      <c r="BR19" s="157"/>
      <c r="BS19" s="157"/>
      <c r="BT19" s="157"/>
      <c r="BU19" s="158"/>
      <c r="CC19" s="67"/>
      <c r="CD19" s="67"/>
      <c r="CE19" s="67"/>
      <c r="CF19" s="67"/>
      <c r="CG19" s="67"/>
      <c r="CH19" s="67"/>
      <c r="CI19" s="67"/>
      <c r="CJ19" s="67"/>
      <c r="CK19" s="67"/>
    </row>
    <row r="20" spans="1:89" s="66" customFormat="1" x14ac:dyDescent="0.7">
      <c r="A20" s="77"/>
      <c r="B20" s="77"/>
      <c r="C20" s="77"/>
      <c r="D20" s="77"/>
      <c r="I20" s="153" t="s">
        <v>80</v>
      </c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5"/>
      <c r="W20" s="182" t="e">
        <f>IF(W19="","",W19*100/$I$19)</f>
        <v>#DIV/0!</v>
      </c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4"/>
      <c r="AQ20" s="182" t="e">
        <f>IF(AQ19="","",AQ19*100/$I$19)</f>
        <v>#DIV/0!</v>
      </c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4"/>
      <c r="BK20" s="159"/>
      <c r="BL20" s="160"/>
      <c r="BM20" s="160"/>
      <c r="BN20" s="160"/>
      <c r="BO20" s="160"/>
      <c r="BP20" s="160"/>
      <c r="BQ20" s="160"/>
      <c r="BR20" s="160"/>
      <c r="BS20" s="160"/>
      <c r="BT20" s="160"/>
      <c r="BU20" s="161"/>
      <c r="CC20" s="67"/>
      <c r="CD20" s="67"/>
      <c r="CE20" s="67"/>
      <c r="CF20" s="67"/>
      <c r="CG20" s="67"/>
      <c r="CH20" s="67"/>
      <c r="CI20" s="67"/>
      <c r="CJ20" s="67"/>
      <c r="CK20" s="67"/>
    </row>
    <row r="21" spans="1:89" s="66" customFormat="1" x14ac:dyDescent="0.7">
      <c r="A21" s="77"/>
      <c r="B21" s="77"/>
      <c r="C21" s="77"/>
      <c r="D21" s="77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CC21" s="67"/>
      <c r="CD21" s="67"/>
      <c r="CE21" s="67"/>
      <c r="CF21" s="67"/>
      <c r="CG21" s="67"/>
      <c r="CH21" s="67"/>
      <c r="CI21" s="67"/>
      <c r="CJ21" s="67"/>
      <c r="CK21" s="67"/>
    </row>
    <row r="22" spans="1:89" s="66" customFormat="1" ht="30" x14ac:dyDescent="0.85">
      <c r="A22" s="77"/>
      <c r="B22" s="77"/>
      <c r="C22" s="77"/>
      <c r="D22" s="77"/>
      <c r="E22" s="151" t="s">
        <v>88</v>
      </c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C22" s="67"/>
      <c r="CD22" s="67"/>
      <c r="CE22" s="67"/>
      <c r="CF22" s="67"/>
      <c r="CG22" s="67"/>
      <c r="CH22" s="67"/>
      <c r="CI22" s="67"/>
      <c r="CJ22" s="67"/>
      <c r="CK22" s="67"/>
    </row>
    <row r="24" spans="1:89" s="66" customFormat="1" x14ac:dyDescent="0.7">
      <c r="A24" s="77"/>
      <c r="B24" s="77"/>
      <c r="C24" s="77"/>
      <c r="D24" s="77"/>
      <c r="X24" s="149" t="s">
        <v>81</v>
      </c>
      <c r="Y24" s="149"/>
      <c r="Z24" s="149"/>
      <c r="AA24" s="149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174" t="s">
        <v>89</v>
      </c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CC24" s="67"/>
      <c r="CD24" s="67"/>
      <c r="CE24" s="67"/>
      <c r="CF24" s="67"/>
      <c r="CG24" s="67"/>
      <c r="CH24" s="67"/>
      <c r="CI24" s="67"/>
      <c r="CJ24" s="67"/>
      <c r="CK24" s="67"/>
    </row>
    <row r="25" spans="1:89" s="66" customFormat="1" x14ac:dyDescent="0.7">
      <c r="A25" s="77"/>
      <c r="B25" s="77"/>
      <c r="C25" s="77"/>
      <c r="D25" s="77"/>
      <c r="X25" s="149" t="s">
        <v>81</v>
      </c>
      <c r="Y25" s="149"/>
      <c r="Z25" s="149"/>
      <c r="AA25" s="149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174" t="s">
        <v>68</v>
      </c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CC25" s="67"/>
      <c r="CD25" s="67"/>
      <c r="CE25" s="67"/>
      <c r="CF25" s="67"/>
      <c r="CG25" s="67"/>
      <c r="CH25" s="67"/>
      <c r="CI25" s="67"/>
      <c r="CJ25" s="67"/>
      <c r="CK25" s="67"/>
    </row>
    <row r="26" spans="1:89" s="66" customFormat="1" x14ac:dyDescent="0.7">
      <c r="A26" s="77"/>
      <c r="B26" s="77"/>
      <c r="C26" s="77"/>
      <c r="D26" s="77"/>
      <c r="X26" s="149" t="s">
        <v>81</v>
      </c>
      <c r="Y26" s="149"/>
      <c r="Z26" s="149"/>
      <c r="AA26" s="149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174" t="s">
        <v>82</v>
      </c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CC26" s="67"/>
      <c r="CD26" s="67"/>
      <c r="CE26" s="67"/>
      <c r="CF26" s="67"/>
      <c r="CG26" s="67"/>
      <c r="CH26" s="67"/>
      <c r="CI26" s="67"/>
      <c r="CJ26" s="67"/>
      <c r="CK26" s="67"/>
    </row>
    <row r="28" spans="1:89" s="66" customFormat="1" x14ac:dyDescent="0.7">
      <c r="A28" s="77"/>
      <c r="B28" s="77"/>
      <c r="C28" s="77"/>
      <c r="D28" s="77"/>
      <c r="AE28" s="175" t="str">
        <f>IF(W19="","","ü")</f>
        <v>ü</v>
      </c>
      <c r="AF28" s="176"/>
      <c r="AG28" s="177"/>
      <c r="AI28" s="66" t="s">
        <v>83</v>
      </c>
      <c r="AT28" s="178"/>
      <c r="AU28" s="178"/>
      <c r="AV28" s="178"/>
      <c r="AX28" s="66" t="s">
        <v>84</v>
      </c>
      <c r="CC28" s="67"/>
      <c r="CD28" s="67"/>
      <c r="CE28" s="67"/>
      <c r="CF28" s="67"/>
      <c r="CG28" s="67"/>
      <c r="CH28" s="67"/>
      <c r="CI28" s="67"/>
      <c r="CJ28" s="67"/>
      <c r="CK28" s="67"/>
    </row>
    <row r="30" spans="1:89" s="66" customFormat="1" x14ac:dyDescent="0.7">
      <c r="A30" s="77"/>
      <c r="B30" s="77"/>
      <c r="C30" s="77"/>
      <c r="D30" s="77"/>
      <c r="X30" s="149" t="s">
        <v>81</v>
      </c>
      <c r="Y30" s="149"/>
      <c r="Z30" s="149"/>
      <c r="AA30" s="149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66" t="s">
        <v>69</v>
      </c>
      <c r="CC30" s="67"/>
      <c r="CD30" s="67"/>
      <c r="CE30" s="67"/>
      <c r="CF30" s="67"/>
      <c r="CG30" s="67"/>
      <c r="CH30" s="67"/>
      <c r="CI30" s="67"/>
      <c r="CJ30" s="67"/>
      <c r="CK30" s="67"/>
    </row>
    <row r="31" spans="1:89" s="66" customFormat="1" x14ac:dyDescent="0.7">
      <c r="A31" s="77"/>
      <c r="B31" s="77"/>
      <c r="C31" s="77"/>
      <c r="D31" s="77"/>
      <c r="AB31" s="66" t="s">
        <v>85</v>
      </c>
      <c r="AC31" s="172" t="str">
        <f>IF(ข้อมูลเบื้องต้น!D27="","",ข้อมูลเบื้องต้น!D27)</f>
        <v>นายอัศวิน  คงเพ็ชรศักดิ์</v>
      </c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66" t="s">
        <v>86</v>
      </c>
      <c r="CC31" s="67"/>
      <c r="CD31" s="67"/>
      <c r="CE31" s="67"/>
      <c r="CF31" s="67"/>
      <c r="CG31" s="67"/>
      <c r="CH31" s="67"/>
      <c r="CI31" s="67"/>
      <c r="CJ31" s="67"/>
      <c r="CK31" s="67"/>
    </row>
    <row r="32" spans="1:89" s="66" customFormat="1" x14ac:dyDescent="0.7">
      <c r="A32" s="77"/>
      <c r="B32" s="77"/>
      <c r="C32" s="77"/>
      <c r="D32" s="77"/>
      <c r="Y32" s="66" t="s">
        <v>17</v>
      </c>
      <c r="AB32" s="173" t="str">
        <f>IF(ข้อมูลเบื้องต้น!D29="","",ข้อมูลเบื้องต้น!D29)</f>
        <v/>
      </c>
      <c r="AC32" s="173"/>
      <c r="AD32" s="173"/>
      <c r="AE32" s="173"/>
      <c r="AF32" s="66" t="s">
        <v>18</v>
      </c>
      <c r="AI32" s="76"/>
      <c r="AJ32" s="172" t="str">
        <f>IF(ข้อมูลเบื้องต้น!E29="","",ข้อมูลเบื้องต้น!E29)</f>
        <v/>
      </c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66" t="s">
        <v>19</v>
      </c>
      <c r="AX32" s="173">
        <f>IF(ข้อมูลเบื้องต้น!F29="","",ข้อมูลเบื้องต้น!F29)</f>
        <v>2568</v>
      </c>
      <c r="AY32" s="173"/>
      <c r="AZ32" s="173"/>
      <c r="BA32" s="173"/>
      <c r="BB32" s="173"/>
      <c r="BC32" s="173"/>
      <c r="BD32" s="173"/>
      <c r="BE32" s="173"/>
      <c r="CC32" s="67"/>
      <c r="CD32" s="67"/>
      <c r="CE32" s="67"/>
      <c r="CF32" s="67"/>
      <c r="CG32" s="67"/>
      <c r="CH32" s="67"/>
      <c r="CI32" s="67"/>
      <c r="CJ32" s="67"/>
      <c r="CK32" s="67"/>
    </row>
  </sheetData>
  <sheetProtection algorithmName="SHA-512" hashValue="OYXldhB0I63iHxbCpYCnZ6UtecHlAujbC60XibDt/JlNQDn+wR2yBjv+K3iLg/iyBZrhedUCq2hNMm8BlA7s9g==" saltValue="YcxryrJ+zKeJymDtfv/+gQ==" spinCount="100000" sheet="1"/>
  <mergeCells count="45">
    <mergeCell ref="W19:AP19"/>
    <mergeCell ref="AQ19:BJ19"/>
    <mergeCell ref="W20:AP20"/>
    <mergeCell ref="AQ20:BJ20"/>
    <mergeCell ref="E9:CB9"/>
    <mergeCell ref="V12:BT12"/>
    <mergeCell ref="I12:T12"/>
    <mergeCell ref="BB13:BK13"/>
    <mergeCell ref="AH15:BM15"/>
    <mergeCell ref="W18:AP18"/>
    <mergeCell ref="AQ18:BJ18"/>
    <mergeCell ref="AA13:AF13"/>
    <mergeCell ref="AH13:AZ13"/>
    <mergeCell ref="I11:T11"/>
    <mergeCell ref="V11:BT11"/>
    <mergeCell ref="AW5:BH5"/>
    <mergeCell ref="W5:AC5"/>
    <mergeCell ref="AE5:AK5"/>
    <mergeCell ref="AC6:AE6"/>
    <mergeCell ref="AG6:BB6"/>
    <mergeCell ref="AC31:BC31"/>
    <mergeCell ref="AB32:AE32"/>
    <mergeCell ref="AJ32:AT32"/>
    <mergeCell ref="AX32:BE32"/>
    <mergeCell ref="BC24:BU24"/>
    <mergeCell ref="BC25:BU25"/>
    <mergeCell ref="BC26:BU26"/>
    <mergeCell ref="AE28:AG28"/>
    <mergeCell ref="AT28:AV28"/>
    <mergeCell ref="E1:BZ1"/>
    <mergeCell ref="E2:CA2"/>
    <mergeCell ref="E3:CA3"/>
    <mergeCell ref="E4:CA4"/>
    <mergeCell ref="X30:AA30"/>
    <mergeCell ref="AO5:AU5"/>
    <mergeCell ref="E22:BZ22"/>
    <mergeCell ref="X24:AA24"/>
    <mergeCell ref="X25:AA25"/>
    <mergeCell ref="X26:AA26"/>
    <mergeCell ref="I20:V20"/>
    <mergeCell ref="BK19:BU20"/>
    <mergeCell ref="I19:V19"/>
    <mergeCell ref="I17:V18"/>
    <mergeCell ref="W17:BJ17"/>
    <mergeCell ref="BK17:BU18"/>
  </mergeCells>
  <pageMargins left="0.23622047244094491" right="0.23622047244094491" top="0.39370078740157483" bottom="0.39370078740157483" header="0.31496062992125984" footer="0.31496062992125984"/>
  <pageSetup paperSize="9" scale="85" orientation="portrait" horizontalDpi="4294967293" verticalDpi="300" r:id="rId1"/>
  <headerFooter>
    <oddHeader>&amp;R&amp;"TH SarabunPSK,ธรรมดา"&amp;16ปถ.05 (ก) : ป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6881-8D8E-484F-A877-15006A0DA07D}">
  <sheetPr>
    <tabColor rgb="FFFF0000"/>
  </sheetPr>
  <dimension ref="A1:A18"/>
  <sheetViews>
    <sheetView view="pageBreakPreview" topLeftCell="A4" zoomScale="107" zoomScaleNormal="100" zoomScaleSheetLayoutView="107" workbookViewId="0">
      <selection activeCell="A5" sqref="A5"/>
    </sheetView>
  </sheetViews>
  <sheetFormatPr defaultColWidth="9.09765625" defaultRowHeight="24.6" x14ac:dyDescent="0.7"/>
  <cols>
    <col min="1" max="1" width="82.296875" style="86" customWidth="1"/>
    <col min="2" max="16384" width="9.09765625" style="86"/>
  </cols>
  <sheetData>
    <row r="1" spans="1:1" x14ac:dyDescent="0.7">
      <c r="A1" s="85" t="s">
        <v>73</v>
      </c>
    </row>
    <row r="3" spans="1:1" ht="383.25" customHeight="1" x14ac:dyDescent="0.7">
      <c r="A3" s="127" t="s">
        <v>74</v>
      </c>
    </row>
    <row r="5" spans="1:1" x14ac:dyDescent="0.7">
      <c r="A5" s="128" t="s">
        <v>75</v>
      </c>
    </row>
    <row r="6" spans="1:1" ht="20.25" customHeight="1" x14ac:dyDescent="0.7">
      <c r="A6" s="129" t="str">
        <f>IF(ข้อมูลเบื้องต้น!D11="","",CONCATENATE("ชื่อกิจกรรม ",ข้อมูลเบื้องต้น!D11))</f>
        <v/>
      </c>
    </row>
    <row r="7" spans="1:1" ht="21" customHeight="1" x14ac:dyDescent="0.7">
      <c r="A7" s="130" t="s">
        <v>91</v>
      </c>
    </row>
    <row r="8" spans="1:1" ht="21" customHeight="1" x14ac:dyDescent="0.7">
      <c r="A8" s="131" t="s">
        <v>92</v>
      </c>
    </row>
    <row r="9" spans="1:1" ht="21" customHeight="1" x14ac:dyDescent="0.7">
      <c r="A9" s="131" t="s">
        <v>93</v>
      </c>
    </row>
    <row r="10" spans="1:1" ht="21" customHeight="1" x14ac:dyDescent="0.7">
      <c r="A10" s="131" t="s">
        <v>94</v>
      </c>
    </row>
    <row r="11" spans="1:1" ht="21" customHeight="1" x14ac:dyDescent="0.7">
      <c r="A11" s="131" t="s">
        <v>95</v>
      </c>
    </row>
    <row r="12" spans="1:1" ht="21" customHeight="1" x14ac:dyDescent="0.7">
      <c r="A12" s="131" t="s">
        <v>96</v>
      </c>
    </row>
    <row r="13" spans="1:1" ht="21" customHeight="1" x14ac:dyDescent="0.7">
      <c r="A13" s="131" t="s">
        <v>97</v>
      </c>
    </row>
    <row r="14" spans="1:1" ht="21" customHeight="1" x14ac:dyDescent="0.7">
      <c r="A14" s="131" t="s">
        <v>98</v>
      </c>
    </row>
    <row r="15" spans="1:1" ht="21" customHeight="1" x14ac:dyDescent="0.7">
      <c r="A15" s="131" t="s">
        <v>99</v>
      </c>
    </row>
    <row r="16" spans="1:1" ht="21" customHeight="1" x14ac:dyDescent="0.7">
      <c r="A16" s="131" t="s">
        <v>100</v>
      </c>
    </row>
    <row r="17" spans="1:1" ht="21" customHeight="1" x14ac:dyDescent="0.7">
      <c r="A17" s="131" t="s">
        <v>101</v>
      </c>
    </row>
    <row r="18" spans="1:1" x14ac:dyDescent="0.7">
      <c r="A18" s="132" t="s">
        <v>76</v>
      </c>
    </row>
  </sheetData>
  <sheetProtection algorithmName="SHA-512" hashValue="qB4lzp8jt7JYH4fHOXJ+sUxqPKS7LDQz762LT+oshh5SAW/oY8jefPq6l4Tg1DEnGOL+TwdHFtzWNrEuUzb1tw==" saltValue="Nu5exWfoX3UUCEYARDRFiA==" spinCount="100000" sheet="1" objects="1" scenarios="1" formatCells="0" formatColumns="0" formatRows="0" insertRows="0"/>
  <pageMargins left="0.7" right="0.7" top="0.75" bottom="0.75" header="0.3" footer="0.3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46FE4-163C-43C1-9044-310A0097656A}">
  <sheetPr>
    <tabColor rgb="FFFF0000"/>
  </sheetPr>
  <dimension ref="A1:W51"/>
  <sheetViews>
    <sheetView view="pageBreakPreview" zoomScale="50" zoomScaleNormal="100" zoomScaleSheetLayoutView="50" workbookViewId="0">
      <selection sqref="A1:W1"/>
    </sheetView>
  </sheetViews>
  <sheetFormatPr defaultColWidth="9.09765625" defaultRowHeight="21" x14ac:dyDescent="0.6"/>
  <cols>
    <col min="1" max="1" width="3.69921875" style="88" customWidth="1"/>
    <col min="2" max="2" width="24" style="88" customWidth="1"/>
    <col min="3" max="22" width="2.69921875" style="88" customWidth="1"/>
    <col min="23" max="23" width="7.296875" style="88" customWidth="1"/>
    <col min="24" max="16384" width="9.09765625" style="88"/>
  </cols>
  <sheetData>
    <row r="1" spans="1:23" x14ac:dyDescent="0.6">
      <c r="A1" s="187" t="str">
        <f>CONCATENATE("รายชื่อนักเรียนกิจกรรม ",ข้อมูลเบื้องต้น!D11)</f>
        <v xml:space="preserve">รายชื่อนักเรียนกิจกรรม 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23" x14ac:dyDescent="0.6">
      <c r="A2" s="187" t="s">
        <v>150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4" spans="1:23" ht="21.75" customHeight="1" x14ac:dyDescent="0.6">
      <c r="A4" s="188" t="s">
        <v>51</v>
      </c>
      <c r="B4" s="188" t="s">
        <v>52</v>
      </c>
      <c r="C4" s="191" t="s">
        <v>4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2" t="s">
        <v>54</v>
      </c>
    </row>
    <row r="5" spans="1:23" x14ac:dyDescent="0.6">
      <c r="A5" s="189"/>
      <c r="B5" s="189"/>
      <c r="C5" s="191" t="s">
        <v>53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3"/>
    </row>
    <row r="6" spans="1:23" x14ac:dyDescent="0.6">
      <c r="A6" s="190"/>
      <c r="B6" s="190"/>
      <c r="C6" s="90">
        <v>1</v>
      </c>
      <c r="D6" s="91">
        <v>2</v>
      </c>
      <c r="E6" s="91">
        <v>3</v>
      </c>
      <c r="F6" s="91">
        <v>4</v>
      </c>
      <c r="G6" s="91">
        <v>5</v>
      </c>
      <c r="H6" s="91">
        <v>6</v>
      </c>
      <c r="I6" s="91">
        <v>7</v>
      </c>
      <c r="J6" s="91">
        <v>8</v>
      </c>
      <c r="K6" s="91">
        <v>9</v>
      </c>
      <c r="L6" s="91">
        <v>10</v>
      </c>
      <c r="M6" s="91">
        <v>11</v>
      </c>
      <c r="N6" s="91">
        <v>12</v>
      </c>
      <c r="O6" s="91">
        <v>13</v>
      </c>
      <c r="P6" s="91">
        <v>14</v>
      </c>
      <c r="Q6" s="91">
        <v>15</v>
      </c>
      <c r="R6" s="91">
        <v>16</v>
      </c>
      <c r="S6" s="91">
        <v>17</v>
      </c>
      <c r="T6" s="91">
        <v>18</v>
      </c>
      <c r="U6" s="91">
        <v>19</v>
      </c>
      <c r="V6" s="92">
        <v>20</v>
      </c>
      <c r="W6" s="194"/>
    </row>
    <row r="7" spans="1:23" ht="24.6" x14ac:dyDescent="0.6">
      <c r="A7" s="93">
        <v>1</v>
      </c>
      <c r="B7" s="94" t="str">
        <f>IF(ชื่อนักเรียน!C5="","",CONCATENATE(TRIM(ชื่อนักเรียน!C5),"  ",ชื่อนักเรียน!D5))</f>
        <v/>
      </c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2"/>
      <c r="W7" s="95" t="str">
        <f>IF(B7="","",IF(ชื่อนักเรียน!T5="มส","มส",IF(ชื่อนักเรียน!T5="ย้าย","ย้าย",COUNTIF(C7:V7,"/"))))</f>
        <v/>
      </c>
    </row>
    <row r="8" spans="1:23" ht="24.6" x14ac:dyDescent="0.6">
      <c r="A8" s="96">
        <v>2</v>
      </c>
      <c r="B8" s="97" t="str">
        <f>IF(ชื่อนักเรียน!C6="","",CONCATENATE(TRIM(ชื่อนักเรียน!C6),"  ",ชื่อนักเรียน!D6))</f>
        <v/>
      </c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5"/>
      <c r="W8" s="98" t="str">
        <f>IF(B8="","",IF(ชื่อนักเรียน!T6="มส","มส",IF(ชื่อนักเรียน!T6="ย้าย","ย้าย",COUNTIF(C8:V8,"/"))))</f>
        <v/>
      </c>
    </row>
    <row r="9" spans="1:23" ht="24.6" x14ac:dyDescent="0.6">
      <c r="A9" s="96">
        <v>3</v>
      </c>
      <c r="B9" s="97" t="str">
        <f>IF(ชื่อนักเรียน!C7="","",CONCATENATE(TRIM(ชื่อนักเรียน!C7),"  ",ชื่อนักเรียน!D7))</f>
        <v/>
      </c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5"/>
      <c r="W9" s="98" t="str">
        <f>IF(B9="","",IF(ชื่อนักเรียน!T7="มส","มส",IF(ชื่อนักเรียน!T7="ย้าย","ย้าย",COUNTIF(C9:V9,"/"))))</f>
        <v/>
      </c>
    </row>
    <row r="10" spans="1:23" ht="24.6" x14ac:dyDescent="0.6">
      <c r="A10" s="96">
        <v>4</v>
      </c>
      <c r="B10" s="97" t="str">
        <f>IF(ชื่อนักเรียน!C8="","",CONCATENATE(TRIM(ชื่อนักเรียน!C8),"  ",ชื่อนักเรียน!D8))</f>
        <v/>
      </c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5"/>
      <c r="W10" s="98" t="str">
        <f>IF(B10="","",IF(ชื่อนักเรียน!T8="มส","มส",IF(ชื่อนักเรียน!T8="ย้าย","ย้าย",COUNTIF(C10:V10,"/"))))</f>
        <v/>
      </c>
    </row>
    <row r="11" spans="1:23" ht="24.6" x14ac:dyDescent="0.6">
      <c r="A11" s="96">
        <v>5</v>
      </c>
      <c r="B11" s="97" t="str">
        <f>IF(ชื่อนักเรียน!C9="","",CONCATENATE(TRIM(ชื่อนักเรียน!C9),"  ",ชื่อนักเรียน!D9))</f>
        <v/>
      </c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5"/>
      <c r="W11" s="98" t="str">
        <f>IF(B11="","",IF(ชื่อนักเรียน!T9="มส","มส",IF(ชื่อนักเรียน!T9="ย้าย","ย้าย",COUNTIF(C11:V11,"/"))))</f>
        <v/>
      </c>
    </row>
    <row r="12" spans="1:23" ht="24.6" x14ac:dyDescent="0.6">
      <c r="A12" s="96">
        <v>6</v>
      </c>
      <c r="B12" s="97" t="str">
        <f>IF(ชื่อนักเรียน!C10="","",CONCATENATE(TRIM(ชื่อนักเรียน!C10),"  ",ชื่อนักเรียน!D10))</f>
        <v/>
      </c>
      <c r="C12" s="5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5"/>
      <c r="W12" s="98" t="str">
        <f>IF(B12="","",IF(ชื่อนักเรียน!T10="มส","มส",IF(ชื่อนักเรียน!T10="ย้าย","ย้าย",COUNTIF(C12:V12,"/"))))</f>
        <v/>
      </c>
    </row>
    <row r="13" spans="1:23" ht="24.6" x14ac:dyDescent="0.6">
      <c r="A13" s="96">
        <v>7</v>
      </c>
      <c r="B13" s="97" t="str">
        <f>IF(ชื่อนักเรียน!C11="","",CONCATENATE(TRIM(ชื่อนักเรียน!C11),"  ",ชื่อนักเรียน!D11))</f>
        <v/>
      </c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5"/>
      <c r="W13" s="98" t="str">
        <f>IF(B13="","",IF(ชื่อนักเรียน!T11="มส","มส",IF(ชื่อนักเรียน!T11="ย้าย","ย้าย",COUNTIF(C13:V13,"/"))))</f>
        <v/>
      </c>
    </row>
    <row r="14" spans="1:23" ht="24.6" x14ac:dyDescent="0.6">
      <c r="A14" s="96">
        <v>8</v>
      </c>
      <c r="B14" s="97" t="str">
        <f>IF(ชื่อนักเรียน!C12="","",CONCATENATE(TRIM(ชื่อนักเรียน!C12),"  ",ชื่อนักเรียน!D12))</f>
        <v/>
      </c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5"/>
      <c r="W14" s="98" t="str">
        <f>IF(B14="","",IF(ชื่อนักเรียน!T12="มส","มส",IF(ชื่อนักเรียน!T12="ย้าย","ย้าย",COUNTIF(C14:V14,"/"))))</f>
        <v/>
      </c>
    </row>
    <row r="15" spans="1:23" ht="24.6" x14ac:dyDescent="0.6">
      <c r="A15" s="96">
        <v>9</v>
      </c>
      <c r="B15" s="97" t="str">
        <f>IF(ชื่อนักเรียน!C13="","",CONCATENATE(TRIM(ชื่อนักเรียน!C13),"  ",ชื่อนักเรียน!D13))</f>
        <v/>
      </c>
      <c r="C15" s="53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5"/>
      <c r="W15" s="98" t="str">
        <f>IF(B15="","",IF(ชื่อนักเรียน!T13="มส","มส",IF(ชื่อนักเรียน!T13="ย้าย","ย้าย",COUNTIF(C15:V15,"/"))))</f>
        <v/>
      </c>
    </row>
    <row r="16" spans="1:23" ht="24.6" x14ac:dyDescent="0.6">
      <c r="A16" s="96">
        <v>10</v>
      </c>
      <c r="B16" s="97" t="str">
        <f>IF(ชื่อนักเรียน!C14="","",CONCATENATE(TRIM(ชื่อนักเรียน!C14),"  ",ชื่อนักเรียน!D14))</f>
        <v/>
      </c>
      <c r="C16" s="53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W16" s="98" t="str">
        <f>IF(B16="","",IF(ชื่อนักเรียน!T14="มส","มส",IF(ชื่อนักเรียน!T14="ย้าย","ย้าย",COUNTIF(C16:V16,"/"))))</f>
        <v/>
      </c>
    </row>
    <row r="17" spans="1:23" ht="24.6" x14ac:dyDescent="0.6">
      <c r="A17" s="96">
        <v>11</v>
      </c>
      <c r="B17" s="97" t="str">
        <f>IF(ชื่อนักเรียน!C15="","",CONCATENATE(TRIM(ชื่อนักเรียน!C15),"  ",ชื่อนักเรียน!D15))</f>
        <v/>
      </c>
      <c r="C17" s="5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5"/>
      <c r="W17" s="98" t="str">
        <f>IF(B17="","",IF(ชื่อนักเรียน!T15="มส","มส",IF(ชื่อนักเรียน!T15="ย้าย","ย้าย",COUNTIF(C17:V17,"/"))))</f>
        <v/>
      </c>
    </row>
    <row r="18" spans="1:23" ht="24.6" x14ac:dyDescent="0.6">
      <c r="A18" s="96">
        <v>12</v>
      </c>
      <c r="B18" s="97" t="str">
        <f>IF(ชื่อนักเรียน!C16="","",CONCATENATE(TRIM(ชื่อนักเรียน!C16),"  ",ชื่อนักเรียน!D16))</f>
        <v/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  <c r="W18" s="98" t="str">
        <f>IF(B18="","",IF(ชื่อนักเรียน!T16="มส","มส",IF(ชื่อนักเรียน!T16="ย้าย","ย้าย",COUNTIF(C18:V18,"/"))))</f>
        <v/>
      </c>
    </row>
    <row r="19" spans="1:23" ht="24.6" x14ac:dyDescent="0.6">
      <c r="A19" s="96">
        <v>13</v>
      </c>
      <c r="B19" s="97" t="str">
        <f>IF(ชื่อนักเรียน!C17="","",CONCATENATE(TRIM(ชื่อนักเรียน!C17),"  ",ชื่อนักเรียน!D17))</f>
        <v/>
      </c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5"/>
      <c r="W19" s="98" t="str">
        <f>IF(B19="","",IF(ชื่อนักเรียน!T17="มส","มส",IF(ชื่อนักเรียน!T17="ย้าย","ย้าย",COUNTIF(C19:V19,"/"))))</f>
        <v/>
      </c>
    </row>
    <row r="20" spans="1:23" ht="24.6" x14ac:dyDescent="0.6">
      <c r="A20" s="96">
        <v>14</v>
      </c>
      <c r="B20" s="97" t="str">
        <f>IF(ชื่อนักเรียน!C18="","",CONCATENATE(TRIM(ชื่อนักเรียน!C18),"  ",ชื่อนักเรียน!D18))</f>
        <v/>
      </c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5"/>
      <c r="W20" s="98" t="str">
        <f>IF(B20="","",IF(ชื่อนักเรียน!T18="มส","มส",IF(ชื่อนักเรียน!T18="ย้าย","ย้าย",COUNTIF(C20:V20,"/"))))</f>
        <v/>
      </c>
    </row>
    <row r="21" spans="1:23" ht="24.6" x14ac:dyDescent="0.6">
      <c r="A21" s="96">
        <v>15</v>
      </c>
      <c r="B21" s="97" t="str">
        <f>IF(ชื่อนักเรียน!C19="","",CONCATENATE(TRIM(ชื่อนักเรียน!C19),"  ",ชื่อนักเรียน!D19))</f>
        <v/>
      </c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5"/>
      <c r="W21" s="98" t="str">
        <f>IF(B21="","",IF(ชื่อนักเรียน!T19="มส","มส",IF(ชื่อนักเรียน!T19="ย้าย","ย้าย",COUNTIF(C21:V21,"/"))))</f>
        <v/>
      </c>
    </row>
    <row r="22" spans="1:23" ht="24.6" x14ac:dyDescent="0.6">
      <c r="A22" s="96">
        <v>16</v>
      </c>
      <c r="B22" s="97" t="str">
        <f>IF(ชื่อนักเรียน!C20="","",CONCATENATE(TRIM(ชื่อนักเรียน!C20),"  ",ชื่อนักเรียน!D20))</f>
        <v/>
      </c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5"/>
      <c r="W22" s="98" t="str">
        <f>IF(B22="","",IF(ชื่อนักเรียน!T20="มส","มส",IF(ชื่อนักเรียน!T20="ย้าย","ย้าย",COUNTIF(C22:V22,"/"))))</f>
        <v/>
      </c>
    </row>
    <row r="23" spans="1:23" ht="24.6" x14ac:dyDescent="0.6">
      <c r="A23" s="96">
        <v>17</v>
      </c>
      <c r="B23" s="97" t="str">
        <f>IF(ชื่อนักเรียน!C21="","",CONCATENATE(TRIM(ชื่อนักเรียน!C21),"  ",ชื่อนักเรียน!D21))</f>
        <v/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5"/>
      <c r="W23" s="98" t="str">
        <f>IF(B23="","",IF(ชื่อนักเรียน!T21="มส","มส",IF(ชื่อนักเรียน!T21="ย้าย","ย้าย",COUNTIF(C23:V23,"/"))))</f>
        <v/>
      </c>
    </row>
    <row r="24" spans="1:23" ht="24.6" x14ac:dyDescent="0.6">
      <c r="A24" s="96">
        <v>18</v>
      </c>
      <c r="B24" s="97" t="str">
        <f>IF(ชื่อนักเรียน!C22="","",CONCATENATE(TRIM(ชื่อนักเรียน!C22),"  ",ชื่อนักเรียน!D22))</f>
        <v/>
      </c>
      <c r="C24" s="53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5"/>
      <c r="W24" s="98" t="str">
        <f>IF(B24="","",IF(ชื่อนักเรียน!T22="มส","มส",IF(ชื่อนักเรียน!T22="ย้าย","ย้าย",COUNTIF(C24:V24,"/"))))</f>
        <v/>
      </c>
    </row>
    <row r="25" spans="1:23" ht="24.6" x14ac:dyDescent="0.6">
      <c r="A25" s="96">
        <v>19</v>
      </c>
      <c r="B25" s="97" t="str">
        <f>IF(ชื่อนักเรียน!C23="","",CONCATENATE(TRIM(ชื่อนักเรียน!C23),"  ",ชื่อนักเรียน!D23))</f>
        <v/>
      </c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5"/>
      <c r="W25" s="98" t="str">
        <f>IF(B25="","",IF(ชื่อนักเรียน!T23="มส","มส",IF(ชื่อนักเรียน!T23="ย้าย","ย้าย",COUNTIF(C25:V25,"/"))))</f>
        <v/>
      </c>
    </row>
    <row r="26" spans="1:23" ht="24.6" x14ac:dyDescent="0.6">
      <c r="A26" s="96">
        <v>20</v>
      </c>
      <c r="B26" s="97" t="str">
        <f>IF(ชื่อนักเรียน!C24="","",CONCATENATE(TRIM(ชื่อนักเรียน!C24),"  ",ชื่อนักเรียน!D24))</f>
        <v/>
      </c>
      <c r="C26" s="53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5"/>
      <c r="W26" s="98" t="str">
        <f>IF(B26="","",IF(ชื่อนักเรียน!T24="มส","มส",IF(ชื่อนักเรียน!T24="ย้าย","ย้าย",COUNTIF(C26:V26,"/"))))</f>
        <v/>
      </c>
    </row>
    <row r="27" spans="1:23" ht="24.6" x14ac:dyDescent="0.6">
      <c r="A27" s="96">
        <v>21</v>
      </c>
      <c r="B27" s="97" t="str">
        <f>IF(ชื่อนักเรียน!C25="","",CONCATENATE(TRIM(ชื่อนักเรียน!C25),"  ",ชื่อนักเรียน!D25))</f>
        <v/>
      </c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5"/>
      <c r="W27" s="98" t="str">
        <f>IF(B27="","",IF(ชื่อนักเรียน!T25="มส","มส",IF(ชื่อนักเรียน!T25="ย้าย","ย้าย",COUNTIF(C27:V27,"/"))))</f>
        <v/>
      </c>
    </row>
    <row r="28" spans="1:23" ht="24.6" x14ac:dyDescent="0.6">
      <c r="A28" s="96">
        <v>22</v>
      </c>
      <c r="B28" s="97" t="str">
        <f>IF(ชื่อนักเรียน!C26="","",CONCATENATE(TRIM(ชื่อนักเรียน!C26),"  ",ชื่อนักเรียน!D26))</f>
        <v/>
      </c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5"/>
      <c r="W28" s="98" t="str">
        <f>IF(B28="","",IF(ชื่อนักเรียน!T26="มส","มส",IF(ชื่อนักเรียน!T26="ย้าย","ย้าย",COUNTIF(C28:V28,"/"))))</f>
        <v/>
      </c>
    </row>
    <row r="29" spans="1:23" ht="24.6" x14ac:dyDescent="0.6">
      <c r="A29" s="96">
        <v>23</v>
      </c>
      <c r="B29" s="97" t="str">
        <f>IF(ชื่อนักเรียน!C27="","",CONCATENATE(TRIM(ชื่อนักเรียน!C27),"  ",ชื่อนักเรียน!D27))</f>
        <v/>
      </c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5"/>
      <c r="W29" s="98" t="str">
        <f>IF(B29="","",IF(ชื่อนักเรียน!T27="มส","มส",IF(ชื่อนักเรียน!T27="ย้าย","ย้าย",COUNTIF(C29:V29,"/"))))</f>
        <v/>
      </c>
    </row>
    <row r="30" spans="1:23" ht="24.6" x14ac:dyDescent="0.6">
      <c r="A30" s="96">
        <v>24</v>
      </c>
      <c r="B30" s="97" t="str">
        <f>IF(ชื่อนักเรียน!C28="","",CONCATENATE(TRIM(ชื่อนักเรียน!C28),"  ",ชื่อนักเรียน!D28))</f>
        <v/>
      </c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5"/>
      <c r="W30" s="98" t="str">
        <f>IF(B30="","",IF(ชื่อนักเรียน!T28="มส","มส",IF(ชื่อนักเรียน!T28="ย้าย","ย้าย",COUNTIF(C30:V30,"/"))))</f>
        <v/>
      </c>
    </row>
    <row r="31" spans="1:23" ht="24.6" x14ac:dyDescent="0.6">
      <c r="A31" s="96">
        <v>25</v>
      </c>
      <c r="B31" s="97" t="str">
        <f>IF(ชื่อนักเรียน!C29="","",CONCATENATE(TRIM(ชื่อนักเรียน!C29),"  ",ชื่อนักเรียน!D29))</f>
        <v/>
      </c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5"/>
      <c r="W31" s="98" t="str">
        <f>IF(B31="","",IF(ชื่อนักเรียน!T29="มส","มส",IF(ชื่อนักเรียน!T29="ย้าย","ย้าย",COUNTIF(C31:V31,"/"))))</f>
        <v/>
      </c>
    </row>
    <row r="32" spans="1:23" ht="24.6" x14ac:dyDescent="0.6">
      <c r="A32" s="96">
        <v>26</v>
      </c>
      <c r="B32" s="97" t="str">
        <f>IF(ชื่อนักเรียน!C30="","",CONCATENATE(TRIM(ชื่อนักเรียน!C30),"  ",ชื่อนักเรียน!D30))</f>
        <v/>
      </c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5"/>
      <c r="W32" s="98" t="str">
        <f>IF(B32="","",IF(ชื่อนักเรียน!T30="มส","มส",IF(ชื่อนักเรียน!T30="ย้าย","ย้าย",COUNTIF(C32:V32,"/"))))</f>
        <v/>
      </c>
    </row>
    <row r="33" spans="1:23" ht="24.6" x14ac:dyDescent="0.6">
      <c r="A33" s="96">
        <v>27</v>
      </c>
      <c r="B33" s="97" t="str">
        <f>IF(ชื่อนักเรียน!C31="","",CONCATENATE(TRIM(ชื่อนักเรียน!C31),"  ",ชื่อนักเรียน!D31))</f>
        <v/>
      </c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5"/>
      <c r="W33" s="98" t="str">
        <f>IF(B33="","",IF(ชื่อนักเรียน!T31="มส","มส",IF(ชื่อนักเรียน!T31="ย้าย","ย้าย",COUNTIF(C33:V33,"/"))))</f>
        <v/>
      </c>
    </row>
    <row r="34" spans="1:23" ht="24.6" x14ac:dyDescent="0.6">
      <c r="A34" s="96">
        <v>28</v>
      </c>
      <c r="B34" s="97" t="str">
        <f>IF(ชื่อนักเรียน!C32="","",CONCATENATE(TRIM(ชื่อนักเรียน!C32),"  ",ชื่อนักเรียน!D32))</f>
        <v/>
      </c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5"/>
      <c r="W34" s="98" t="str">
        <f>IF(B34="","",IF(ชื่อนักเรียน!T32="มส","มส",IF(ชื่อนักเรียน!T32="ย้าย","ย้าย",COUNTIF(C34:V34,"/"))))</f>
        <v/>
      </c>
    </row>
    <row r="35" spans="1:23" ht="24.6" x14ac:dyDescent="0.6">
      <c r="A35" s="96">
        <v>29</v>
      </c>
      <c r="B35" s="97" t="str">
        <f>IF(ชื่อนักเรียน!C33="","",CONCATENATE(TRIM(ชื่อนักเรียน!C33),"  ",ชื่อนักเรียน!D33))</f>
        <v/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5"/>
      <c r="W35" s="98" t="str">
        <f>IF(B35="","",IF(ชื่อนักเรียน!T33="มส","มส",IF(ชื่อนักเรียน!T33="ย้าย","ย้าย",COUNTIF(C35:V35,"/"))))</f>
        <v/>
      </c>
    </row>
    <row r="36" spans="1:23" ht="24.6" x14ac:dyDescent="0.6">
      <c r="A36" s="96">
        <v>30</v>
      </c>
      <c r="B36" s="97" t="str">
        <f>IF(ชื่อนักเรียน!C34="","",CONCATENATE(TRIM(ชื่อนักเรียน!C34),"  ",ชื่อนักเรียน!D34))</f>
        <v/>
      </c>
      <c r="C36" s="53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5"/>
      <c r="W36" s="98" t="str">
        <f>IF(B36="","",IF(ชื่อนักเรียน!T34="มส","มส",IF(ชื่อนักเรียน!T34="ย้าย","ย้าย",COUNTIF(C36:V36,"/"))))</f>
        <v/>
      </c>
    </row>
    <row r="37" spans="1:23" ht="24.6" x14ac:dyDescent="0.6">
      <c r="A37" s="96">
        <v>31</v>
      </c>
      <c r="B37" s="97" t="str">
        <f>IF(ชื่อนักเรียน!C35="","",CONCATENATE(TRIM(ชื่อนักเรียน!C35),"  ",ชื่อนักเรียน!D35))</f>
        <v/>
      </c>
      <c r="C37" s="53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5"/>
      <c r="W37" s="98" t="str">
        <f>IF(B37="","",IF(ชื่อนักเรียน!T35="มส","มส",IF(ชื่อนักเรียน!T35="ย้าย","ย้าย",COUNTIF(C37:V37,"/"))))</f>
        <v/>
      </c>
    </row>
    <row r="38" spans="1:23" ht="24.6" x14ac:dyDescent="0.6">
      <c r="A38" s="96">
        <v>32</v>
      </c>
      <c r="B38" s="97" t="str">
        <f>IF(ชื่อนักเรียน!C36="","",CONCATENATE(TRIM(ชื่อนักเรียน!C36),"  ",ชื่อนักเรียน!D36))</f>
        <v/>
      </c>
      <c r="C38" s="53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5"/>
      <c r="W38" s="98" t="str">
        <f>IF(B38="","",IF(ชื่อนักเรียน!T36="มส","มส",IF(ชื่อนักเรียน!T36="ย้าย","ย้าย",COUNTIF(C38:V38,"/"))))</f>
        <v/>
      </c>
    </row>
    <row r="39" spans="1:23" ht="24.6" x14ac:dyDescent="0.6">
      <c r="A39" s="96">
        <v>33</v>
      </c>
      <c r="B39" s="97" t="str">
        <f>IF(ชื่อนักเรียน!C37="","",CONCATENATE(TRIM(ชื่อนักเรียน!C37),"  ",ชื่อนักเรียน!D37))</f>
        <v/>
      </c>
      <c r="C39" s="5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5"/>
      <c r="W39" s="98" t="str">
        <f>IF(B39="","",IF(ชื่อนักเรียน!T37="มส","มส",IF(ชื่อนักเรียน!T37="ย้าย","ย้าย",COUNTIF(C39:V39,"/"))))</f>
        <v/>
      </c>
    </row>
    <row r="40" spans="1:23" ht="24.6" x14ac:dyDescent="0.6">
      <c r="A40" s="96">
        <v>34</v>
      </c>
      <c r="B40" s="97" t="str">
        <f>IF(ชื่อนักเรียน!C38="","",CONCATENATE(TRIM(ชื่อนักเรียน!C38),"  ",ชื่อนักเรียน!D38))</f>
        <v/>
      </c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5"/>
      <c r="W40" s="98" t="str">
        <f>IF(B40="","",IF(ชื่อนักเรียน!T38="มส","มส",IF(ชื่อนักเรียน!T38="ย้าย","ย้าย",COUNTIF(C40:V40,"/"))))</f>
        <v/>
      </c>
    </row>
    <row r="41" spans="1:23" ht="24.6" x14ac:dyDescent="0.6">
      <c r="A41" s="96">
        <v>35</v>
      </c>
      <c r="B41" s="97" t="str">
        <f>IF(ชื่อนักเรียน!C39="","",CONCATENATE(TRIM(ชื่อนักเรียน!C39),"  ",ชื่อนักเรียน!D39))</f>
        <v/>
      </c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5"/>
      <c r="W41" s="98" t="str">
        <f>IF(B41="","",IF(ชื่อนักเรียน!T39="มส","มส",IF(ชื่อนักเรียน!T39="ย้าย","ย้าย",COUNTIF(C41:V41,"/"))))</f>
        <v/>
      </c>
    </row>
    <row r="42" spans="1:23" ht="24.6" x14ac:dyDescent="0.6">
      <c r="A42" s="96">
        <v>36</v>
      </c>
      <c r="B42" s="97" t="str">
        <f>IF(ชื่อนักเรียน!C40="","",CONCATENATE(TRIM(ชื่อนักเรียน!C40),"  ",ชื่อนักเรียน!D40))</f>
        <v/>
      </c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5"/>
      <c r="W42" s="98" t="str">
        <f>IF(B42="","",IF(ชื่อนักเรียน!T40="มส","มส",IF(ชื่อนักเรียน!T40="ย้าย","ย้าย",COUNTIF(C42:V42,"/"))))</f>
        <v/>
      </c>
    </row>
    <row r="43" spans="1:23" ht="24.6" x14ac:dyDescent="0.6">
      <c r="A43" s="96">
        <v>37</v>
      </c>
      <c r="B43" s="97" t="str">
        <f>IF(ชื่อนักเรียน!C41="","",CONCATENATE(TRIM(ชื่อนักเรียน!C41),"  ",ชื่อนักเรียน!D41))</f>
        <v/>
      </c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5"/>
      <c r="W43" s="98" t="str">
        <f>IF(B43="","",IF(ชื่อนักเรียน!T41="มส","มส",IF(ชื่อนักเรียน!T41="ย้าย","ย้าย",COUNTIF(C43:V43,"/"))))</f>
        <v/>
      </c>
    </row>
    <row r="44" spans="1:23" ht="24.6" x14ac:dyDescent="0.6">
      <c r="A44" s="96">
        <v>38</v>
      </c>
      <c r="B44" s="97" t="str">
        <f>IF(ชื่อนักเรียน!C42="","",CONCATENATE(TRIM(ชื่อนักเรียน!C42),"  ",ชื่อนักเรียน!D42))</f>
        <v/>
      </c>
      <c r="C44" s="53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5"/>
      <c r="W44" s="98" t="str">
        <f>IF(B44="","",IF(ชื่อนักเรียน!T42="มส","มส",IF(ชื่อนักเรียน!T42="ย้าย","ย้าย",COUNTIF(C44:V44,"/"))))</f>
        <v/>
      </c>
    </row>
    <row r="45" spans="1:23" ht="24.6" x14ac:dyDescent="0.6">
      <c r="A45" s="96">
        <v>39</v>
      </c>
      <c r="B45" s="97" t="str">
        <f>IF(ชื่อนักเรียน!C43="","",CONCATENATE(TRIM(ชื่อนักเรียน!C43),"  ",ชื่อนักเรียน!D43))</f>
        <v/>
      </c>
      <c r="C45" s="53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5"/>
      <c r="W45" s="98" t="str">
        <f>IF(B45="","",IF(ชื่อนักเรียน!T43="มส","มส",IF(ชื่อนักเรียน!T43="ย้าย","ย้าย",COUNTIF(C45:V45,"/"))))</f>
        <v/>
      </c>
    </row>
    <row r="46" spans="1:23" ht="24.6" x14ac:dyDescent="0.6">
      <c r="A46" s="96">
        <v>40</v>
      </c>
      <c r="B46" s="97" t="str">
        <f>IF(ชื่อนักเรียน!C44="","",CONCATENATE(TRIM(ชื่อนักเรียน!C44),"  ",ชื่อนักเรียน!D44))</f>
        <v/>
      </c>
      <c r="C46" s="53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5"/>
      <c r="W46" s="98" t="str">
        <f>IF(B46="","",IF(ชื่อนักเรียน!T44="มส","มส",IF(ชื่อนักเรียน!T44="ย้าย","ย้าย",COUNTIF(C46:V46,"/"))))</f>
        <v/>
      </c>
    </row>
    <row r="47" spans="1:23" ht="24.6" x14ac:dyDescent="0.6">
      <c r="A47" s="96">
        <v>41</v>
      </c>
      <c r="B47" s="97" t="str">
        <f>IF(ชื่อนักเรียน!C45="","",CONCATENATE(TRIM(ชื่อนักเรียน!C45),"  ",ชื่อนักเรียน!D45))</f>
        <v/>
      </c>
      <c r="C47" s="53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5"/>
      <c r="W47" s="98" t="str">
        <f>IF(B47="","",IF(ชื่อนักเรียน!T45="มส","มส",IF(ชื่อนักเรียน!T45="ย้าย","ย้าย",COUNTIF(C47:V47,"/"))))</f>
        <v/>
      </c>
    </row>
    <row r="48" spans="1:23" ht="24.6" x14ac:dyDescent="0.6">
      <c r="A48" s="96">
        <v>42</v>
      </c>
      <c r="B48" s="97" t="str">
        <f>IF(ชื่อนักเรียน!C46="","",CONCATENATE(TRIM(ชื่อนักเรียน!C46),"  ",ชื่อนักเรียน!D46))</f>
        <v/>
      </c>
      <c r="C48" s="53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5"/>
      <c r="W48" s="98" t="str">
        <f>IF(B48="","",IF(ชื่อนักเรียน!T46="มส","มส",IF(ชื่อนักเรียน!T46="ย้าย","ย้าย",COUNTIF(C48:V48,"/"))))</f>
        <v/>
      </c>
    </row>
    <row r="49" spans="1:23" ht="24.6" x14ac:dyDescent="0.6">
      <c r="A49" s="96">
        <v>43</v>
      </c>
      <c r="B49" s="97" t="str">
        <f>IF(ชื่อนักเรียน!C47="","",CONCATENATE(TRIM(ชื่อนักเรียน!C47),"  ",ชื่อนักเรียน!D47))</f>
        <v/>
      </c>
      <c r="C49" s="5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5"/>
      <c r="W49" s="98" t="str">
        <f>IF(B49="","",IF(ชื่อนักเรียน!T47="มส","มส",IF(ชื่อนักเรียน!T47="ย้าย","ย้าย",COUNTIF(C49:V49,"/"))))</f>
        <v/>
      </c>
    </row>
    <row r="50" spans="1:23" ht="24.6" x14ac:dyDescent="0.6">
      <c r="A50" s="96">
        <v>44</v>
      </c>
      <c r="B50" s="97" t="str">
        <f>IF(ชื่อนักเรียน!C48="","",CONCATENATE(TRIM(ชื่อนักเรียน!C48),"  ",ชื่อนักเรียน!D48))</f>
        <v/>
      </c>
      <c r="C50" s="53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5"/>
      <c r="W50" s="98" t="str">
        <f>IF(B50="","",IF(ชื่อนักเรียน!T48="มส","มส",IF(ชื่อนักเรียน!T48="ย้าย","ย้าย",COUNTIF(C50:V50,"/"))))</f>
        <v/>
      </c>
    </row>
    <row r="51" spans="1:23" ht="24.6" x14ac:dyDescent="0.6">
      <c r="A51" s="99">
        <v>45</v>
      </c>
      <c r="B51" s="100" t="str">
        <f>IF(ชื่อนักเรียน!C49="","",CONCATENATE(TRIM(ชื่อนักเรียน!C49),"  ",ชื่อนักเรียน!D49))</f>
        <v/>
      </c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8"/>
      <c r="W51" s="101" t="str">
        <f>IF(B51="","",IF(ชื่อนักเรียน!T49="มส","มส",IF(ชื่อนักเรียน!T49="ย้าย","ย้าย",COUNTIF(C51:V51,"/"))))</f>
        <v/>
      </c>
    </row>
  </sheetData>
  <sheetProtection sheet="1" objects="1" scenarios="1"/>
  <mergeCells count="7">
    <mergeCell ref="A1:W1"/>
    <mergeCell ref="A2:W2"/>
    <mergeCell ref="A4:A6"/>
    <mergeCell ref="B4:B6"/>
    <mergeCell ref="C4:V4"/>
    <mergeCell ref="W4:W6"/>
    <mergeCell ref="C5:V5"/>
  </mergeCells>
  <dataValidations count="1">
    <dataValidation type="list" allowBlank="1" showInputMessage="1" showErrorMessage="1" sqref="C7:V51" xr:uid="{BE07B9CC-954E-4952-8E1D-0F95BC6C0FCB}">
      <formula1>"/,ส,ป,ล,ข"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5" orientation="portrait" r:id="rId1"/>
  <rowBreaks count="1" manualBreakCount="1">
    <brk id="31" max="2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BB5AA-A499-46A2-B6F7-E6159D07D7A6}">
  <sheetPr>
    <tabColor rgb="FFFF0000"/>
  </sheetPr>
  <dimension ref="A1:W51"/>
  <sheetViews>
    <sheetView view="pageBreakPreview" zoomScale="50" zoomScaleNormal="100" zoomScaleSheetLayoutView="50" workbookViewId="0">
      <selection activeCell="W17" sqref="W17"/>
    </sheetView>
  </sheetViews>
  <sheetFormatPr defaultColWidth="9.09765625" defaultRowHeight="21" x14ac:dyDescent="0.6"/>
  <cols>
    <col min="1" max="1" width="3.69921875" style="88" customWidth="1"/>
    <col min="2" max="2" width="24" style="88" customWidth="1"/>
    <col min="3" max="22" width="2.69921875" style="88" customWidth="1"/>
    <col min="23" max="23" width="7.296875" style="88" customWidth="1"/>
    <col min="24" max="16384" width="9.09765625" style="88"/>
  </cols>
  <sheetData>
    <row r="1" spans="1:23" x14ac:dyDescent="0.6">
      <c r="A1" s="187" t="str">
        <f>CONCATENATE("รายชื่อนักเรียนกิจกรรม ",ข้อมูลเบื้องต้น!D11)</f>
        <v xml:space="preserve">รายชื่อนักเรียนกิจกรรม 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</row>
    <row r="2" spans="1:23" x14ac:dyDescent="0.6">
      <c r="A2" s="187" t="s">
        <v>151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4" spans="1:23" ht="21.75" customHeight="1" x14ac:dyDescent="0.6">
      <c r="A4" s="188" t="s">
        <v>51</v>
      </c>
      <c r="B4" s="188" t="s">
        <v>52</v>
      </c>
      <c r="C4" s="191" t="s">
        <v>4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2" t="s">
        <v>54</v>
      </c>
    </row>
    <row r="5" spans="1:23" x14ac:dyDescent="0.6">
      <c r="A5" s="189"/>
      <c r="B5" s="189"/>
      <c r="C5" s="191" t="s">
        <v>53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3"/>
    </row>
    <row r="6" spans="1:23" x14ac:dyDescent="0.6">
      <c r="A6" s="190"/>
      <c r="B6" s="190"/>
      <c r="C6" s="90">
        <v>1</v>
      </c>
      <c r="D6" s="91">
        <v>2</v>
      </c>
      <c r="E6" s="91">
        <v>3</v>
      </c>
      <c r="F6" s="91">
        <v>4</v>
      </c>
      <c r="G6" s="91">
        <v>5</v>
      </c>
      <c r="H6" s="91">
        <v>6</v>
      </c>
      <c r="I6" s="91">
        <v>7</v>
      </c>
      <c r="J6" s="91">
        <v>8</v>
      </c>
      <c r="K6" s="91">
        <v>9</v>
      </c>
      <c r="L6" s="91">
        <v>10</v>
      </c>
      <c r="M6" s="91">
        <v>11</v>
      </c>
      <c r="N6" s="91">
        <v>12</v>
      </c>
      <c r="O6" s="91">
        <v>13</v>
      </c>
      <c r="P6" s="91">
        <v>14</v>
      </c>
      <c r="Q6" s="91">
        <v>15</v>
      </c>
      <c r="R6" s="91">
        <v>16</v>
      </c>
      <c r="S6" s="91">
        <v>17</v>
      </c>
      <c r="T6" s="91">
        <v>18</v>
      </c>
      <c r="U6" s="91">
        <v>19</v>
      </c>
      <c r="V6" s="92">
        <v>20</v>
      </c>
      <c r="W6" s="194"/>
    </row>
    <row r="7" spans="1:23" ht="24.6" x14ac:dyDescent="0.6">
      <c r="A7" s="93">
        <v>1</v>
      </c>
      <c r="B7" s="94" t="str">
        <f>IF(ชื่อนักเรียน!C5="","",CONCATENATE(TRIM(ชื่อนักเรียน!C5),"  ",ชื่อนักเรียน!D5))</f>
        <v/>
      </c>
      <c r="C7" s="50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2"/>
      <c r="W7" s="95" t="str">
        <f>IF(B7="","",IF(ชื่อนักเรียน!T5="มส","มส",IF(ชื่อนักเรียน!T5="ย้าย","ย้าย",COUNTIF(C7:V7,"/"))))</f>
        <v/>
      </c>
    </row>
    <row r="8" spans="1:23" ht="24.6" x14ac:dyDescent="0.6">
      <c r="A8" s="96">
        <v>2</v>
      </c>
      <c r="B8" s="97" t="str">
        <f>IF(ชื่อนักเรียน!C6="","",CONCATENATE(TRIM(ชื่อนักเรียน!C6),"  ",ชื่อนักเรียน!D6))</f>
        <v/>
      </c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5"/>
      <c r="W8" s="98" t="str">
        <f>IF(B8="","",IF(ชื่อนักเรียน!T6="มส","มส",IF(ชื่อนักเรียน!T6="ย้าย","ย้าย",COUNTIF(C8:V8,"/"))))</f>
        <v/>
      </c>
    </row>
    <row r="9" spans="1:23" ht="24.6" x14ac:dyDescent="0.6">
      <c r="A9" s="96">
        <v>3</v>
      </c>
      <c r="B9" s="97" t="str">
        <f>IF(ชื่อนักเรียน!C7="","",CONCATENATE(TRIM(ชื่อนักเรียน!C7),"  ",ชื่อนักเรียน!D7))</f>
        <v/>
      </c>
      <c r="C9" s="5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5"/>
      <c r="W9" s="98" t="str">
        <f>IF(B9="","",IF(ชื่อนักเรียน!T7="มส","มส",IF(ชื่อนักเรียน!T7="ย้าย","ย้าย",COUNTIF(C9:V9,"/"))))</f>
        <v/>
      </c>
    </row>
    <row r="10" spans="1:23" ht="24.6" x14ac:dyDescent="0.6">
      <c r="A10" s="96">
        <v>4</v>
      </c>
      <c r="B10" s="97" t="str">
        <f>IF(ชื่อนักเรียน!C8="","",CONCATENATE(TRIM(ชื่อนักเรียน!C8),"  ",ชื่อนักเรียน!D8))</f>
        <v/>
      </c>
      <c r="C10" s="53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5"/>
      <c r="W10" s="98" t="str">
        <f>IF(B10="","",IF(ชื่อนักเรียน!T8="มส","มส",IF(ชื่อนักเรียน!T8="ย้าย","ย้าย",COUNTIF(C10:V10,"/"))))</f>
        <v/>
      </c>
    </row>
    <row r="11" spans="1:23" ht="24.6" x14ac:dyDescent="0.6">
      <c r="A11" s="96">
        <v>5</v>
      </c>
      <c r="B11" s="97" t="str">
        <f>IF(ชื่อนักเรียน!C9="","",CONCATENATE(TRIM(ชื่อนักเรียน!C9),"  ",ชื่อนักเรียน!D9))</f>
        <v/>
      </c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5"/>
      <c r="W11" s="98" t="str">
        <f>IF(B11="","",IF(ชื่อนักเรียน!T9="มส","มส",IF(ชื่อนักเรียน!T9="ย้าย","ย้าย",COUNTIF(C11:V11,"/"))))</f>
        <v/>
      </c>
    </row>
    <row r="12" spans="1:23" ht="24.6" x14ac:dyDescent="0.6">
      <c r="A12" s="96">
        <v>6</v>
      </c>
      <c r="B12" s="97" t="str">
        <f>IF(ชื่อนักเรียน!C10="","",CONCATENATE(TRIM(ชื่อนักเรียน!C10),"  ",ชื่อนักเรียน!D10))</f>
        <v/>
      </c>
      <c r="C12" s="5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5"/>
      <c r="W12" s="98" t="str">
        <f>IF(B12="","",IF(ชื่อนักเรียน!T10="มส","มส",IF(ชื่อนักเรียน!T10="ย้าย","ย้าย",COUNTIF(C12:V12,"/"))))</f>
        <v/>
      </c>
    </row>
    <row r="13" spans="1:23" ht="24.6" x14ac:dyDescent="0.6">
      <c r="A13" s="96">
        <v>7</v>
      </c>
      <c r="B13" s="97" t="str">
        <f>IF(ชื่อนักเรียน!C11="","",CONCATENATE(TRIM(ชื่อนักเรียน!C11),"  ",ชื่อนักเรียน!D11))</f>
        <v/>
      </c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5"/>
      <c r="W13" s="98" t="str">
        <f>IF(B13="","",IF(ชื่อนักเรียน!T11="มส","มส",IF(ชื่อนักเรียน!T11="ย้าย","ย้าย",COUNTIF(C13:V13,"/"))))</f>
        <v/>
      </c>
    </row>
    <row r="14" spans="1:23" ht="24.6" x14ac:dyDescent="0.6">
      <c r="A14" s="96">
        <v>8</v>
      </c>
      <c r="B14" s="97" t="str">
        <f>IF(ชื่อนักเรียน!C12="","",CONCATENATE(TRIM(ชื่อนักเรียน!C12),"  ",ชื่อนักเรียน!D12))</f>
        <v/>
      </c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5"/>
      <c r="W14" s="98" t="str">
        <f>IF(B14="","",IF(ชื่อนักเรียน!T12="มส","มส",IF(ชื่อนักเรียน!T12="ย้าย","ย้าย",COUNTIF(C14:V14,"/"))))</f>
        <v/>
      </c>
    </row>
    <row r="15" spans="1:23" ht="24.6" x14ac:dyDescent="0.6">
      <c r="A15" s="96">
        <v>9</v>
      </c>
      <c r="B15" s="97" t="str">
        <f>IF(ชื่อนักเรียน!C13="","",CONCATENATE(TRIM(ชื่อนักเรียน!C13),"  ",ชื่อนักเรียน!D13))</f>
        <v/>
      </c>
      <c r="C15" s="53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5"/>
      <c r="W15" s="98" t="str">
        <f>IF(B15="","",IF(ชื่อนักเรียน!T13="มส","มส",IF(ชื่อนักเรียน!T13="ย้าย","ย้าย",COUNTIF(C15:V15,"/"))))</f>
        <v/>
      </c>
    </row>
    <row r="16" spans="1:23" ht="24.6" x14ac:dyDescent="0.6">
      <c r="A16" s="96">
        <v>10</v>
      </c>
      <c r="B16" s="97" t="str">
        <f>IF(ชื่อนักเรียน!C14="","",CONCATENATE(TRIM(ชื่อนักเรียน!C14),"  ",ชื่อนักเรียน!D14))</f>
        <v/>
      </c>
      <c r="C16" s="53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5"/>
      <c r="W16" s="98" t="str">
        <f>IF(B16="","",IF(ชื่อนักเรียน!T14="มส","มส",IF(ชื่อนักเรียน!T14="ย้าย","ย้าย",COUNTIF(C16:V16,"/"))))</f>
        <v/>
      </c>
    </row>
    <row r="17" spans="1:23" ht="24.6" x14ac:dyDescent="0.6">
      <c r="A17" s="96">
        <v>11</v>
      </c>
      <c r="B17" s="97" t="str">
        <f>IF(ชื่อนักเรียน!C15="","",CONCATENATE(TRIM(ชื่อนักเรียน!C15),"  ",ชื่อนักเรียน!D15))</f>
        <v/>
      </c>
      <c r="C17" s="53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5"/>
      <c r="W17" s="98" t="str">
        <f>IF(B17="","",IF(ชื่อนักเรียน!T15="มส","มส",IF(ชื่อนักเรียน!T15="ย้าย","ย้าย",COUNTIF(C17:V17,"/"))))</f>
        <v/>
      </c>
    </row>
    <row r="18" spans="1:23" ht="24.6" x14ac:dyDescent="0.6">
      <c r="A18" s="96">
        <v>12</v>
      </c>
      <c r="B18" s="97" t="str">
        <f>IF(ชื่อนักเรียน!C16="","",CONCATENATE(TRIM(ชื่อนักเรียน!C16),"  ",ชื่อนักเรียน!D16))</f>
        <v/>
      </c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  <c r="W18" s="98" t="str">
        <f>IF(B18="","",IF(ชื่อนักเรียน!T16="มส","มส",IF(ชื่อนักเรียน!T16="ย้าย","ย้าย",COUNTIF(C18:V18,"/"))))</f>
        <v/>
      </c>
    </row>
    <row r="19" spans="1:23" ht="24.6" x14ac:dyDescent="0.6">
      <c r="A19" s="96">
        <v>13</v>
      </c>
      <c r="B19" s="97" t="str">
        <f>IF(ชื่อนักเรียน!C17="","",CONCATENATE(TRIM(ชื่อนักเรียน!C17),"  ",ชื่อนักเรียน!D17))</f>
        <v/>
      </c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5"/>
      <c r="W19" s="98" t="str">
        <f>IF(B19="","",IF(ชื่อนักเรียน!T17="มส","มส",IF(ชื่อนักเรียน!T17="ย้าย","ย้าย",COUNTIF(C19:V19,"/"))))</f>
        <v/>
      </c>
    </row>
    <row r="20" spans="1:23" ht="24.6" x14ac:dyDescent="0.6">
      <c r="A20" s="96">
        <v>14</v>
      </c>
      <c r="B20" s="97" t="str">
        <f>IF(ชื่อนักเรียน!C18="","",CONCATENATE(TRIM(ชื่อนักเรียน!C18),"  ",ชื่อนักเรียน!D18))</f>
        <v/>
      </c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5"/>
      <c r="W20" s="98" t="str">
        <f>IF(B20="","",IF(ชื่อนักเรียน!T18="มส","มส",IF(ชื่อนักเรียน!T18="ย้าย","ย้าย",COUNTIF(C20:V20,"/"))))</f>
        <v/>
      </c>
    </row>
    <row r="21" spans="1:23" ht="24.6" x14ac:dyDescent="0.6">
      <c r="A21" s="96">
        <v>15</v>
      </c>
      <c r="B21" s="97" t="str">
        <f>IF(ชื่อนักเรียน!C19="","",CONCATENATE(TRIM(ชื่อนักเรียน!C19),"  ",ชื่อนักเรียน!D19))</f>
        <v/>
      </c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5"/>
      <c r="W21" s="98" t="str">
        <f>IF(B21="","",IF(ชื่อนักเรียน!T19="มส","มส",IF(ชื่อนักเรียน!T19="ย้าย","ย้าย",COUNTIF(C21:V21,"/"))))</f>
        <v/>
      </c>
    </row>
    <row r="22" spans="1:23" ht="24.6" x14ac:dyDescent="0.6">
      <c r="A22" s="96">
        <v>16</v>
      </c>
      <c r="B22" s="97" t="str">
        <f>IF(ชื่อนักเรียน!C20="","",CONCATENATE(TRIM(ชื่อนักเรียน!C20),"  ",ชื่อนักเรียน!D20))</f>
        <v/>
      </c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5"/>
      <c r="W22" s="98" t="str">
        <f>IF(B22="","",IF(ชื่อนักเรียน!T20="มส","มส",IF(ชื่อนักเรียน!T20="ย้าย","ย้าย",COUNTIF(C22:V22,"/"))))</f>
        <v/>
      </c>
    </row>
    <row r="23" spans="1:23" ht="24.6" x14ac:dyDescent="0.6">
      <c r="A23" s="96">
        <v>17</v>
      </c>
      <c r="B23" s="97" t="str">
        <f>IF(ชื่อนักเรียน!C21="","",CONCATENATE(TRIM(ชื่อนักเรียน!C21),"  ",ชื่อนักเรียน!D21))</f>
        <v/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5"/>
      <c r="W23" s="98" t="str">
        <f>IF(B23="","",IF(ชื่อนักเรียน!T21="มส","มส",IF(ชื่อนักเรียน!T21="ย้าย","ย้าย",COUNTIF(C23:V23,"/"))))</f>
        <v/>
      </c>
    </row>
    <row r="24" spans="1:23" ht="24.6" x14ac:dyDescent="0.6">
      <c r="A24" s="96">
        <v>18</v>
      </c>
      <c r="B24" s="97" t="str">
        <f>IF(ชื่อนักเรียน!C22="","",CONCATENATE(TRIM(ชื่อนักเรียน!C22),"  ",ชื่อนักเรียน!D22))</f>
        <v/>
      </c>
      <c r="C24" s="53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5"/>
      <c r="W24" s="98" t="str">
        <f>IF(B24="","",IF(ชื่อนักเรียน!T22="มส","มส",IF(ชื่อนักเรียน!T22="ย้าย","ย้าย",COUNTIF(C24:V24,"/"))))</f>
        <v/>
      </c>
    </row>
    <row r="25" spans="1:23" ht="24.6" x14ac:dyDescent="0.6">
      <c r="A25" s="96">
        <v>19</v>
      </c>
      <c r="B25" s="97" t="str">
        <f>IF(ชื่อนักเรียน!C23="","",CONCATENATE(TRIM(ชื่อนักเรียน!C23),"  ",ชื่อนักเรียน!D23))</f>
        <v/>
      </c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5"/>
      <c r="W25" s="98" t="str">
        <f>IF(B25="","",IF(ชื่อนักเรียน!T23="มส","มส",IF(ชื่อนักเรียน!T23="ย้าย","ย้าย",COUNTIF(C25:V25,"/"))))</f>
        <v/>
      </c>
    </row>
    <row r="26" spans="1:23" ht="24.6" x14ac:dyDescent="0.6">
      <c r="A26" s="96">
        <v>20</v>
      </c>
      <c r="B26" s="97" t="str">
        <f>IF(ชื่อนักเรียน!C24="","",CONCATENATE(TRIM(ชื่อนักเรียน!C24),"  ",ชื่อนักเรียน!D24))</f>
        <v/>
      </c>
      <c r="C26" s="53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5"/>
      <c r="W26" s="98" t="str">
        <f>IF(B26="","",IF(ชื่อนักเรียน!T24="มส","มส",IF(ชื่อนักเรียน!T24="ย้าย","ย้าย",COUNTIF(C26:V26,"/"))))</f>
        <v/>
      </c>
    </row>
    <row r="27" spans="1:23" ht="24.6" x14ac:dyDescent="0.6">
      <c r="A27" s="96">
        <v>21</v>
      </c>
      <c r="B27" s="97" t="str">
        <f>IF(ชื่อนักเรียน!C25="","",CONCATENATE(TRIM(ชื่อนักเรียน!C25),"  ",ชื่อนักเรียน!D25))</f>
        <v/>
      </c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5"/>
      <c r="W27" s="98" t="str">
        <f>IF(B27="","",IF(ชื่อนักเรียน!T25="มส","มส",IF(ชื่อนักเรียน!T25="ย้าย","ย้าย",COUNTIF(C27:V27,"/"))))</f>
        <v/>
      </c>
    </row>
    <row r="28" spans="1:23" ht="24.6" x14ac:dyDescent="0.6">
      <c r="A28" s="96">
        <v>22</v>
      </c>
      <c r="B28" s="97" t="str">
        <f>IF(ชื่อนักเรียน!C26="","",CONCATENATE(TRIM(ชื่อนักเรียน!C26),"  ",ชื่อนักเรียน!D26))</f>
        <v/>
      </c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5"/>
      <c r="W28" s="98" t="str">
        <f>IF(B28="","",IF(ชื่อนักเรียน!T26="มส","มส",IF(ชื่อนักเรียน!T26="ย้าย","ย้าย",COUNTIF(C28:V28,"/"))))</f>
        <v/>
      </c>
    </row>
    <row r="29" spans="1:23" ht="24.6" x14ac:dyDescent="0.6">
      <c r="A29" s="96">
        <v>23</v>
      </c>
      <c r="B29" s="97" t="str">
        <f>IF(ชื่อนักเรียน!C27="","",CONCATENATE(TRIM(ชื่อนักเรียน!C27),"  ",ชื่อนักเรียน!D27))</f>
        <v/>
      </c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5"/>
      <c r="W29" s="98" t="str">
        <f>IF(B29="","",IF(ชื่อนักเรียน!T27="มส","มส",IF(ชื่อนักเรียน!T27="ย้าย","ย้าย",COUNTIF(C29:V29,"/"))))</f>
        <v/>
      </c>
    </row>
    <row r="30" spans="1:23" ht="24.6" x14ac:dyDescent="0.6">
      <c r="A30" s="96">
        <v>24</v>
      </c>
      <c r="B30" s="97" t="str">
        <f>IF(ชื่อนักเรียน!C28="","",CONCATENATE(TRIM(ชื่อนักเรียน!C28),"  ",ชื่อนักเรียน!D28))</f>
        <v/>
      </c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5"/>
      <c r="W30" s="98" t="str">
        <f>IF(B30="","",IF(ชื่อนักเรียน!T28="มส","มส",IF(ชื่อนักเรียน!T28="ย้าย","ย้าย",COUNTIF(C30:V30,"/"))))</f>
        <v/>
      </c>
    </row>
    <row r="31" spans="1:23" ht="24.6" x14ac:dyDescent="0.6">
      <c r="A31" s="96">
        <v>25</v>
      </c>
      <c r="B31" s="97" t="str">
        <f>IF(ชื่อนักเรียน!C29="","",CONCATENATE(TRIM(ชื่อนักเรียน!C29),"  ",ชื่อนักเรียน!D29))</f>
        <v/>
      </c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5"/>
      <c r="W31" s="98" t="str">
        <f>IF(B31="","",IF(ชื่อนักเรียน!T29="มส","มส",IF(ชื่อนักเรียน!T29="ย้าย","ย้าย",COUNTIF(C31:V31,"/"))))</f>
        <v/>
      </c>
    </row>
    <row r="32" spans="1:23" ht="24.6" x14ac:dyDescent="0.6">
      <c r="A32" s="96">
        <v>26</v>
      </c>
      <c r="B32" s="97" t="str">
        <f>IF(ชื่อนักเรียน!C30="","",CONCATENATE(TRIM(ชื่อนักเรียน!C30),"  ",ชื่อนักเรียน!D30))</f>
        <v/>
      </c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5"/>
      <c r="W32" s="98" t="str">
        <f>IF(B32="","",IF(ชื่อนักเรียน!T30="มส","มส",IF(ชื่อนักเรียน!T30="ย้าย","ย้าย",COUNTIF(C32:V32,"/"))))</f>
        <v/>
      </c>
    </row>
    <row r="33" spans="1:23" ht="24.6" x14ac:dyDescent="0.6">
      <c r="A33" s="96">
        <v>27</v>
      </c>
      <c r="B33" s="97" t="str">
        <f>IF(ชื่อนักเรียน!C31="","",CONCATENATE(TRIM(ชื่อนักเรียน!C31),"  ",ชื่อนักเรียน!D31))</f>
        <v/>
      </c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5"/>
      <c r="W33" s="98" t="str">
        <f>IF(B33="","",IF(ชื่อนักเรียน!T31="มส","มส",IF(ชื่อนักเรียน!T31="ย้าย","ย้าย",COUNTIF(C33:V33,"/"))))</f>
        <v/>
      </c>
    </row>
    <row r="34" spans="1:23" ht="24.6" x14ac:dyDescent="0.6">
      <c r="A34" s="96">
        <v>28</v>
      </c>
      <c r="B34" s="97" t="str">
        <f>IF(ชื่อนักเรียน!C32="","",CONCATENATE(TRIM(ชื่อนักเรียน!C32),"  ",ชื่อนักเรียน!D32))</f>
        <v/>
      </c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5"/>
      <c r="W34" s="98" t="str">
        <f>IF(B34="","",IF(ชื่อนักเรียน!T32="มส","มส",IF(ชื่อนักเรียน!T32="ย้าย","ย้าย",COUNTIF(C34:V34,"/"))))</f>
        <v/>
      </c>
    </row>
    <row r="35" spans="1:23" ht="24.6" x14ac:dyDescent="0.6">
      <c r="A35" s="96">
        <v>29</v>
      </c>
      <c r="B35" s="97" t="str">
        <f>IF(ชื่อนักเรียน!C33="","",CONCATENATE(TRIM(ชื่อนักเรียน!C33),"  ",ชื่อนักเรียน!D33))</f>
        <v/>
      </c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5"/>
      <c r="W35" s="98" t="str">
        <f>IF(B35="","",IF(ชื่อนักเรียน!T33="มส","มส",IF(ชื่อนักเรียน!T33="ย้าย","ย้าย",COUNTIF(C35:V35,"/"))))</f>
        <v/>
      </c>
    </row>
    <row r="36" spans="1:23" ht="24.6" x14ac:dyDescent="0.6">
      <c r="A36" s="96">
        <v>30</v>
      </c>
      <c r="B36" s="97" t="str">
        <f>IF(ชื่อนักเรียน!C34="","",CONCATENATE(TRIM(ชื่อนักเรียน!C34),"  ",ชื่อนักเรียน!D34))</f>
        <v/>
      </c>
      <c r="C36" s="53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5"/>
      <c r="W36" s="98" t="str">
        <f>IF(B36="","",IF(ชื่อนักเรียน!T34="มส","มส",IF(ชื่อนักเรียน!T34="ย้าย","ย้าย",COUNTIF(C36:V36,"/"))))</f>
        <v/>
      </c>
    </row>
    <row r="37" spans="1:23" ht="24.6" x14ac:dyDescent="0.6">
      <c r="A37" s="96">
        <v>31</v>
      </c>
      <c r="B37" s="97" t="str">
        <f>IF(ชื่อนักเรียน!C35="","",CONCATENATE(TRIM(ชื่อนักเรียน!C35),"  ",ชื่อนักเรียน!D35))</f>
        <v/>
      </c>
      <c r="C37" s="53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5"/>
      <c r="W37" s="98" t="str">
        <f>IF(B37="","",IF(ชื่อนักเรียน!T35="มส","มส",IF(ชื่อนักเรียน!T35="ย้าย","ย้าย",COUNTIF(C37:V37,"/"))))</f>
        <v/>
      </c>
    </row>
    <row r="38" spans="1:23" ht="24.6" x14ac:dyDescent="0.6">
      <c r="A38" s="96">
        <v>32</v>
      </c>
      <c r="B38" s="97" t="str">
        <f>IF(ชื่อนักเรียน!C36="","",CONCATENATE(TRIM(ชื่อนักเรียน!C36),"  ",ชื่อนักเรียน!D36))</f>
        <v/>
      </c>
      <c r="C38" s="53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5"/>
      <c r="W38" s="98" t="str">
        <f>IF(B38="","",IF(ชื่อนักเรียน!T36="มส","มส",IF(ชื่อนักเรียน!T36="ย้าย","ย้าย",COUNTIF(C38:V38,"/"))))</f>
        <v/>
      </c>
    </row>
    <row r="39" spans="1:23" ht="24.6" x14ac:dyDescent="0.6">
      <c r="A39" s="96">
        <v>33</v>
      </c>
      <c r="B39" s="97" t="str">
        <f>IF(ชื่อนักเรียน!C37="","",CONCATENATE(TRIM(ชื่อนักเรียน!C37),"  ",ชื่อนักเรียน!D37))</f>
        <v/>
      </c>
      <c r="C39" s="5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5"/>
      <c r="W39" s="98" t="str">
        <f>IF(B39="","",IF(ชื่อนักเรียน!T37="มส","มส",IF(ชื่อนักเรียน!T37="ย้าย","ย้าย",COUNTIF(C39:V39,"/"))))</f>
        <v/>
      </c>
    </row>
    <row r="40" spans="1:23" ht="24.6" x14ac:dyDescent="0.6">
      <c r="A40" s="96">
        <v>34</v>
      </c>
      <c r="B40" s="97" t="str">
        <f>IF(ชื่อนักเรียน!C38="","",CONCATENATE(TRIM(ชื่อนักเรียน!C38),"  ",ชื่อนักเรียน!D38))</f>
        <v/>
      </c>
      <c r="C40" s="53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5"/>
      <c r="W40" s="98" t="str">
        <f>IF(B40="","",IF(ชื่อนักเรียน!T38="มส","มส",IF(ชื่อนักเรียน!T38="ย้าย","ย้าย",COUNTIF(C40:V40,"/"))))</f>
        <v/>
      </c>
    </row>
    <row r="41" spans="1:23" ht="24.6" x14ac:dyDescent="0.6">
      <c r="A41" s="96">
        <v>35</v>
      </c>
      <c r="B41" s="97" t="str">
        <f>IF(ชื่อนักเรียน!C39="","",CONCATENATE(TRIM(ชื่อนักเรียน!C39),"  ",ชื่อนักเรียน!D39))</f>
        <v/>
      </c>
      <c r="C41" s="5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5"/>
      <c r="W41" s="98" t="str">
        <f>IF(B41="","",IF(ชื่อนักเรียน!T39="มส","มส",IF(ชื่อนักเรียน!T39="ย้าย","ย้าย",COUNTIF(C41:V41,"/"))))</f>
        <v/>
      </c>
    </row>
    <row r="42" spans="1:23" ht="24.6" x14ac:dyDescent="0.6">
      <c r="A42" s="96">
        <v>36</v>
      </c>
      <c r="B42" s="97" t="str">
        <f>IF(ชื่อนักเรียน!C40="","",CONCATENATE(TRIM(ชื่อนักเรียน!C40),"  ",ชื่อนักเรียน!D40))</f>
        <v/>
      </c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5"/>
      <c r="W42" s="98" t="str">
        <f>IF(B42="","",IF(ชื่อนักเรียน!T40="มส","มส",IF(ชื่อนักเรียน!T40="ย้าย","ย้าย",COUNTIF(C42:V42,"/"))))</f>
        <v/>
      </c>
    </row>
    <row r="43" spans="1:23" ht="24.6" x14ac:dyDescent="0.6">
      <c r="A43" s="96">
        <v>37</v>
      </c>
      <c r="B43" s="97" t="str">
        <f>IF(ชื่อนักเรียน!C41="","",CONCATENATE(TRIM(ชื่อนักเรียน!C41),"  ",ชื่อนักเรียน!D41))</f>
        <v/>
      </c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5"/>
      <c r="W43" s="98" t="str">
        <f>IF(B43="","",IF(ชื่อนักเรียน!T41="มส","มส",IF(ชื่อนักเรียน!T41="ย้าย","ย้าย",COUNTIF(C43:V43,"/"))))</f>
        <v/>
      </c>
    </row>
    <row r="44" spans="1:23" ht="24.6" x14ac:dyDescent="0.6">
      <c r="A44" s="96">
        <v>38</v>
      </c>
      <c r="B44" s="97" t="str">
        <f>IF(ชื่อนักเรียน!C42="","",CONCATENATE(TRIM(ชื่อนักเรียน!C42),"  ",ชื่อนักเรียน!D42))</f>
        <v/>
      </c>
      <c r="C44" s="53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5"/>
      <c r="W44" s="98" t="str">
        <f>IF(B44="","",IF(ชื่อนักเรียน!T42="มส","มส",IF(ชื่อนักเรียน!T42="ย้าย","ย้าย",COUNTIF(C44:V44,"/"))))</f>
        <v/>
      </c>
    </row>
    <row r="45" spans="1:23" ht="24.6" x14ac:dyDescent="0.6">
      <c r="A45" s="96">
        <v>39</v>
      </c>
      <c r="B45" s="97" t="str">
        <f>IF(ชื่อนักเรียน!C43="","",CONCATENATE(TRIM(ชื่อนักเรียน!C43),"  ",ชื่อนักเรียน!D43))</f>
        <v/>
      </c>
      <c r="C45" s="53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5"/>
      <c r="W45" s="98" t="str">
        <f>IF(B45="","",IF(ชื่อนักเรียน!T43="มส","มส",IF(ชื่อนักเรียน!T43="ย้าย","ย้าย",COUNTIF(C45:V45,"/"))))</f>
        <v/>
      </c>
    </row>
    <row r="46" spans="1:23" ht="24.6" x14ac:dyDescent="0.6">
      <c r="A46" s="96">
        <v>40</v>
      </c>
      <c r="B46" s="97" t="str">
        <f>IF(ชื่อนักเรียน!C44="","",CONCATENATE(TRIM(ชื่อนักเรียน!C44),"  ",ชื่อนักเรียน!D44))</f>
        <v/>
      </c>
      <c r="C46" s="53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5"/>
      <c r="W46" s="98" t="str">
        <f>IF(B46="","",IF(ชื่อนักเรียน!T44="มส","มส",IF(ชื่อนักเรียน!T44="ย้าย","ย้าย",COUNTIF(C46:V46,"/"))))</f>
        <v/>
      </c>
    </row>
    <row r="47" spans="1:23" ht="24.6" x14ac:dyDescent="0.6">
      <c r="A47" s="96">
        <v>41</v>
      </c>
      <c r="B47" s="97" t="str">
        <f>IF(ชื่อนักเรียน!C45="","",CONCATENATE(TRIM(ชื่อนักเรียน!C45),"  ",ชื่อนักเรียน!D45))</f>
        <v/>
      </c>
      <c r="C47" s="53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5"/>
      <c r="W47" s="98" t="str">
        <f>IF(B47="","",IF(ชื่อนักเรียน!T45="มส","มส",IF(ชื่อนักเรียน!T45="ย้าย","ย้าย",COUNTIF(C47:V47,"/"))))</f>
        <v/>
      </c>
    </row>
    <row r="48" spans="1:23" ht="24.6" x14ac:dyDescent="0.6">
      <c r="A48" s="96">
        <v>42</v>
      </c>
      <c r="B48" s="97" t="str">
        <f>IF(ชื่อนักเรียน!C46="","",CONCATENATE(TRIM(ชื่อนักเรียน!C46),"  ",ชื่อนักเรียน!D46))</f>
        <v/>
      </c>
      <c r="C48" s="53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5"/>
      <c r="W48" s="98" t="str">
        <f>IF(B48="","",IF(ชื่อนักเรียน!T46="มส","มส",IF(ชื่อนักเรียน!T46="ย้าย","ย้าย",COUNTIF(C48:V48,"/"))))</f>
        <v/>
      </c>
    </row>
    <row r="49" spans="1:23" ht="24.6" x14ac:dyDescent="0.6">
      <c r="A49" s="96">
        <v>43</v>
      </c>
      <c r="B49" s="97" t="str">
        <f>IF(ชื่อนักเรียน!C47="","",CONCATENATE(TRIM(ชื่อนักเรียน!C47),"  ",ชื่อนักเรียน!D47))</f>
        <v/>
      </c>
      <c r="C49" s="5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5"/>
      <c r="W49" s="98" t="str">
        <f>IF(B49="","",IF(ชื่อนักเรียน!T47="มส","มส",IF(ชื่อนักเรียน!T47="ย้าย","ย้าย",COUNTIF(C49:V49,"/"))))</f>
        <v/>
      </c>
    </row>
    <row r="50" spans="1:23" ht="24.6" x14ac:dyDescent="0.6">
      <c r="A50" s="96">
        <v>44</v>
      </c>
      <c r="B50" s="97" t="str">
        <f>IF(ชื่อนักเรียน!C48="","",CONCATENATE(TRIM(ชื่อนักเรียน!C48),"  ",ชื่อนักเรียน!D48))</f>
        <v/>
      </c>
      <c r="C50" s="53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5"/>
      <c r="W50" s="98" t="str">
        <f>IF(B50="","",IF(ชื่อนักเรียน!T48="มส","มส",IF(ชื่อนักเรียน!T48="ย้าย","ย้าย",COUNTIF(C50:V50,"/"))))</f>
        <v/>
      </c>
    </row>
    <row r="51" spans="1:23" ht="24.6" x14ac:dyDescent="0.6">
      <c r="A51" s="99">
        <v>45</v>
      </c>
      <c r="B51" s="100" t="str">
        <f>IF(ชื่อนักเรียน!C49="","",CONCATENATE(TRIM(ชื่อนักเรียน!C49),"  ",ชื่อนักเรียน!D49))</f>
        <v/>
      </c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8"/>
      <c r="W51" s="101" t="str">
        <f>IF(B51="","",IF(ชื่อนักเรียน!T49="มส","มส",IF(ชื่อนักเรียน!T49="ย้าย","ย้าย",COUNTIF(C51:V51,"/"))))</f>
        <v/>
      </c>
    </row>
  </sheetData>
  <sheetProtection sheet="1" objects="1" scenarios="1"/>
  <mergeCells count="7">
    <mergeCell ref="C5:V5"/>
    <mergeCell ref="C4:V4"/>
    <mergeCell ref="A2:W2"/>
    <mergeCell ref="A1:W1"/>
    <mergeCell ref="A4:A6"/>
    <mergeCell ref="B4:B6"/>
    <mergeCell ref="W4:W6"/>
  </mergeCells>
  <dataValidations count="1">
    <dataValidation type="list" allowBlank="1" showInputMessage="1" showErrorMessage="1" sqref="C7:V51" xr:uid="{216CF0DA-E651-4EE7-9502-562C70095E0E}">
      <formula1>"/,ส,ป,ล,ข"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5" orientation="portrait" r:id="rId1"/>
  <rowBreaks count="1" manualBreakCount="1">
    <brk id="31" max="2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8889-FBCD-4F95-A44B-088878D5352E}">
  <sheetPr>
    <tabColor rgb="FFFF0000"/>
  </sheetPr>
  <dimension ref="A1:T64"/>
  <sheetViews>
    <sheetView tabSelected="1" view="pageBreakPreview" zoomScale="80" zoomScaleNormal="100" zoomScaleSheetLayoutView="80" workbookViewId="0">
      <selection activeCell="H9" sqref="H9"/>
    </sheetView>
  </sheetViews>
  <sheetFormatPr defaultColWidth="9.09765625" defaultRowHeight="21" x14ac:dyDescent="0.6"/>
  <cols>
    <col min="1" max="1" width="3.69921875" style="88" customWidth="1"/>
    <col min="2" max="2" width="24" style="88" customWidth="1"/>
    <col min="3" max="5" width="2.3984375" style="88" customWidth="1"/>
    <col min="6" max="15" width="3.3984375" style="88" customWidth="1"/>
    <col min="16" max="18" width="5.69921875" style="88" customWidth="1"/>
    <col min="19" max="19" width="9.09765625" style="102"/>
    <col min="20" max="16384" width="9.09765625" style="88"/>
  </cols>
  <sheetData>
    <row r="1" spans="1:20" x14ac:dyDescent="0.6">
      <c r="A1" s="187" t="str">
        <f>CONCATENATE("แบบประเมินผลกิจกรรม ",ข้อมูลเบื้องต้น!D11)</f>
        <v xml:space="preserve">แบบประเมินผลกิจกรรม 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</row>
    <row r="2" spans="1:20" x14ac:dyDescent="0.6">
      <c r="A2" s="187" t="str">
        <f>CONCATENATE(" ปีการศึกษา ",ข้อมูลเบื้องต้น!F5)</f>
        <v xml:space="preserve"> ปีการศึกษา 2567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4" spans="1:20" ht="21.75" customHeight="1" x14ac:dyDescent="0.6">
      <c r="A4" s="188" t="s">
        <v>51</v>
      </c>
      <c r="B4" s="188" t="s">
        <v>52</v>
      </c>
      <c r="C4" s="209" t="s">
        <v>55</v>
      </c>
      <c r="D4" s="210"/>
      <c r="E4" s="211"/>
      <c r="F4" s="215" t="s">
        <v>56</v>
      </c>
      <c r="G4" s="216"/>
      <c r="H4" s="216"/>
      <c r="I4" s="216"/>
      <c r="J4" s="216"/>
      <c r="K4" s="216"/>
      <c r="L4" s="216"/>
      <c r="M4" s="216"/>
      <c r="N4" s="216"/>
      <c r="O4" s="217"/>
      <c r="P4" s="188" t="s">
        <v>42</v>
      </c>
      <c r="Q4" s="201" t="s">
        <v>58</v>
      </c>
      <c r="R4" s="202"/>
    </row>
    <row r="5" spans="1:20" x14ac:dyDescent="0.6">
      <c r="A5" s="189"/>
      <c r="B5" s="189"/>
      <c r="C5" s="212"/>
      <c r="D5" s="213"/>
      <c r="E5" s="214"/>
      <c r="F5" s="103">
        <v>1</v>
      </c>
      <c r="G5" s="89">
        <v>2</v>
      </c>
      <c r="H5" s="89">
        <v>3</v>
      </c>
      <c r="I5" s="89">
        <v>4</v>
      </c>
      <c r="J5" s="89">
        <v>5</v>
      </c>
      <c r="K5" s="89">
        <v>6</v>
      </c>
      <c r="L5" s="89">
        <v>7</v>
      </c>
      <c r="M5" s="89">
        <v>8</v>
      </c>
      <c r="N5" s="89">
        <v>9</v>
      </c>
      <c r="O5" s="89">
        <v>10</v>
      </c>
      <c r="P5" s="190"/>
      <c r="Q5" s="203"/>
      <c r="R5" s="204"/>
    </row>
    <row r="6" spans="1:20" x14ac:dyDescent="0.6">
      <c r="A6" s="190"/>
      <c r="B6" s="190"/>
      <c r="C6" s="191" t="s">
        <v>57</v>
      </c>
      <c r="D6" s="191"/>
      <c r="E6" s="191"/>
      <c r="F6" s="104"/>
      <c r="G6" s="105"/>
      <c r="H6" s="105"/>
      <c r="I6" s="105"/>
      <c r="J6" s="105"/>
      <c r="K6" s="105"/>
      <c r="L6" s="105"/>
      <c r="M6" s="105"/>
      <c r="N6" s="105"/>
      <c r="O6" s="105"/>
      <c r="P6" s="106">
        <f>SUM(F6:O6)</f>
        <v>0</v>
      </c>
      <c r="Q6" s="89" t="s">
        <v>59</v>
      </c>
      <c r="R6" s="107" t="s">
        <v>60</v>
      </c>
      <c r="S6" s="102" t="s">
        <v>59</v>
      </c>
      <c r="T6" s="88" t="s">
        <v>60</v>
      </c>
    </row>
    <row r="7" spans="1:20" ht="24.6" x14ac:dyDescent="0.6">
      <c r="A7" s="93">
        <v>1</v>
      </c>
      <c r="B7" s="198" t="str">
        <f>IF(ชื่อนักเรียน!C5="","",CONCATENATE(TRIM(ชื่อนักเรียน!C5),"  ",ชื่อนักเรียน!D5))</f>
        <v/>
      </c>
      <c r="C7" s="199"/>
      <c r="D7" s="199"/>
      <c r="E7" s="200"/>
      <c r="F7" s="59"/>
      <c r="G7" s="51"/>
      <c r="H7" s="51"/>
      <c r="I7" s="51"/>
      <c r="J7" s="51"/>
      <c r="K7" s="51"/>
      <c r="L7" s="51"/>
      <c r="M7" s="51"/>
      <c r="N7" s="51"/>
      <c r="O7" s="62"/>
      <c r="P7" s="82" t="str">
        <f>IF(B7="","",IF(ชื่อนักเรียน!T5="มส","มส",IF(ชื่อนักเรียน!T5="ย้าย","ย้าย",SUM(F7:O7))))</f>
        <v/>
      </c>
      <c r="Q7" s="112" t="str">
        <f t="shared" ref="Q7:Q51" si="0">IF(B7="","",IF(SUM(F7:O7)&gt;=60,"ü",""))</f>
        <v/>
      </c>
      <c r="R7" s="113" t="str">
        <f t="shared" ref="R7:R51" si="1">IF(B7="","",IF(SUM(F7:O7)&lt;60,"ü",""))</f>
        <v/>
      </c>
      <c r="S7" s="108" t="str">
        <f>IF(B7="","",IF(ชื่อนักเรียน!T5="มส","มส",IF(ชื่อนักเรียน!T5="ย้าย","ย้าย",IF(SUM(F7:O7)&gt;=60,"ผ่าน","-"))))</f>
        <v/>
      </c>
      <c r="T7" s="108" t="str">
        <f>IF(B7="","",IF(ชื่อนักเรียน!T5="มส","ไม่ผ่าน",IF(ชื่อนักเรียน!T5="ย้าย","ย้าย",IF(SUM(F7:O7)&lt;60,"ไม่ผ่าน","-"))))</f>
        <v/>
      </c>
    </row>
    <row r="8" spans="1:20" ht="24.6" x14ac:dyDescent="0.6">
      <c r="A8" s="96">
        <v>2</v>
      </c>
      <c r="B8" s="195" t="str">
        <f>IF(ชื่อนักเรียน!C6="","",CONCATENATE(TRIM(ชื่อนักเรียน!C6),"  ",ชื่อนักเรียน!D6))</f>
        <v/>
      </c>
      <c r="C8" s="196"/>
      <c r="D8" s="196"/>
      <c r="E8" s="197"/>
      <c r="F8" s="60"/>
      <c r="G8" s="54"/>
      <c r="H8" s="54"/>
      <c r="I8" s="54"/>
      <c r="J8" s="54"/>
      <c r="K8" s="54"/>
      <c r="L8" s="54"/>
      <c r="M8" s="54"/>
      <c r="N8" s="54"/>
      <c r="O8" s="63"/>
      <c r="P8" s="83" t="str">
        <f>IF(B8="","",IF(ชื่อนักเรียน!T6="มส","มส",IF(ชื่อนักเรียน!T6="ย้าย","ย้าย",SUM(F8:O8))))</f>
        <v/>
      </c>
      <c r="Q8" s="114" t="str">
        <f t="shared" si="0"/>
        <v/>
      </c>
      <c r="R8" s="115" t="str">
        <f t="shared" si="1"/>
        <v/>
      </c>
      <c r="S8" s="108" t="str">
        <f>IF(B8="","",IF(ชื่อนักเรียน!T6="มส","มส",IF(ชื่อนักเรียน!T6="ย้าย","ย้าย",IF(SUM(F8:O8)&gt;=60,"ผ่าน","-"))))</f>
        <v/>
      </c>
      <c r="T8" s="108" t="str">
        <f>IF(B8="","",IF(ชื่อนักเรียน!T6="มส","ไม่ผ่าน",IF(ชื่อนักเรียน!T6="ย้าย","ย้าย",IF(SUM(F8:O8)&lt;60,"ไม่ผ่าน","-"))))</f>
        <v/>
      </c>
    </row>
    <row r="9" spans="1:20" ht="24.6" x14ac:dyDescent="0.6">
      <c r="A9" s="96">
        <v>3</v>
      </c>
      <c r="B9" s="195" t="str">
        <f>IF(ชื่อนักเรียน!C7="","",CONCATENATE(TRIM(ชื่อนักเรียน!C7),"  ",ชื่อนักเรียน!D7))</f>
        <v/>
      </c>
      <c r="C9" s="196"/>
      <c r="D9" s="196"/>
      <c r="E9" s="197"/>
      <c r="F9" s="60"/>
      <c r="G9" s="54"/>
      <c r="H9" s="54"/>
      <c r="I9" s="54"/>
      <c r="J9" s="54"/>
      <c r="K9" s="54"/>
      <c r="L9" s="54"/>
      <c r="M9" s="54"/>
      <c r="N9" s="54"/>
      <c r="O9" s="63"/>
      <c r="P9" s="83" t="str">
        <f>IF(B9="","",IF(ชื่อนักเรียน!T7="มส","มส",IF(ชื่อนักเรียน!T7="ย้าย","ย้าย",SUM(F9:O9))))</f>
        <v/>
      </c>
      <c r="Q9" s="114" t="str">
        <f t="shared" si="0"/>
        <v/>
      </c>
      <c r="R9" s="115" t="str">
        <f t="shared" si="1"/>
        <v/>
      </c>
      <c r="S9" s="108" t="str">
        <f>IF(B9="","",IF(ชื่อนักเรียน!T7="มส","มส",IF(ชื่อนักเรียน!T7="ย้าย","ย้าย",IF(SUM(F9:O9)&gt;=60,"ผ่าน","-"))))</f>
        <v/>
      </c>
      <c r="T9" s="108" t="str">
        <f>IF(B9="","",IF(ชื่อนักเรียน!T7="มส","ไม่ผ่าน",IF(ชื่อนักเรียน!T7="ย้าย","ย้าย",IF(SUM(F9:O9)&lt;60,"ไม่ผ่าน","-"))))</f>
        <v/>
      </c>
    </row>
    <row r="10" spans="1:20" ht="24.6" x14ac:dyDescent="0.6">
      <c r="A10" s="96">
        <v>4</v>
      </c>
      <c r="B10" s="195" t="str">
        <f>IF(ชื่อนักเรียน!C8="","",CONCATENATE(TRIM(ชื่อนักเรียน!C8),"  ",ชื่อนักเรียน!D8))</f>
        <v/>
      </c>
      <c r="C10" s="196"/>
      <c r="D10" s="196"/>
      <c r="E10" s="197"/>
      <c r="F10" s="60"/>
      <c r="G10" s="54"/>
      <c r="H10" s="54"/>
      <c r="I10" s="54"/>
      <c r="J10" s="54"/>
      <c r="K10" s="54"/>
      <c r="L10" s="54"/>
      <c r="M10" s="54"/>
      <c r="N10" s="54"/>
      <c r="O10" s="63"/>
      <c r="P10" s="83" t="str">
        <f>IF(B10="","",IF(ชื่อนักเรียน!T8="มส","มส",IF(ชื่อนักเรียน!T8="ย้าย","ย้าย",SUM(F10:O10))))</f>
        <v/>
      </c>
      <c r="Q10" s="114" t="str">
        <f t="shared" si="0"/>
        <v/>
      </c>
      <c r="R10" s="115" t="str">
        <f t="shared" si="1"/>
        <v/>
      </c>
      <c r="S10" s="108" t="str">
        <f>IF(B10="","",IF(ชื่อนักเรียน!T8="มส","มส",IF(ชื่อนักเรียน!T8="ย้าย","ย้าย",IF(SUM(F10:O10)&gt;=60,"ผ่าน","-"))))</f>
        <v/>
      </c>
      <c r="T10" s="108" t="str">
        <f>IF(B10="","",IF(ชื่อนักเรียน!T8="มส","ไม่ผ่าน",IF(ชื่อนักเรียน!T8="ย้าย","ย้าย",IF(SUM(F10:O10)&lt;60,"ไม่ผ่าน","-"))))</f>
        <v/>
      </c>
    </row>
    <row r="11" spans="1:20" ht="24.6" x14ac:dyDescent="0.6">
      <c r="A11" s="96">
        <v>5</v>
      </c>
      <c r="B11" s="195" t="str">
        <f>IF(ชื่อนักเรียน!C9="","",CONCATENATE(TRIM(ชื่อนักเรียน!C9),"  ",ชื่อนักเรียน!D9))</f>
        <v/>
      </c>
      <c r="C11" s="196"/>
      <c r="D11" s="196"/>
      <c r="E11" s="197"/>
      <c r="F11" s="60"/>
      <c r="G11" s="54"/>
      <c r="H11" s="54"/>
      <c r="I11" s="54"/>
      <c r="J11" s="54"/>
      <c r="K11" s="54"/>
      <c r="L11" s="54"/>
      <c r="M11" s="54"/>
      <c r="N11" s="54"/>
      <c r="O11" s="63"/>
      <c r="P11" s="83" t="str">
        <f>IF(B11="","",IF(ชื่อนักเรียน!T9="มส","มส",IF(ชื่อนักเรียน!T9="ย้าย","ย้าย",SUM(F11:O11))))</f>
        <v/>
      </c>
      <c r="Q11" s="114" t="str">
        <f t="shared" si="0"/>
        <v/>
      </c>
      <c r="R11" s="115" t="str">
        <f t="shared" si="1"/>
        <v/>
      </c>
      <c r="S11" s="108" t="str">
        <f>IF(B11="","",IF(ชื่อนักเรียน!T9="มส","มส",IF(ชื่อนักเรียน!T9="ย้าย","ย้าย",IF(SUM(F11:O11)&gt;=60,"ผ่าน","-"))))</f>
        <v/>
      </c>
      <c r="T11" s="108" t="str">
        <f>IF(B11="","",IF(ชื่อนักเรียน!T9="มส","ไม่ผ่าน",IF(ชื่อนักเรียน!T9="ย้าย","ย้าย",IF(SUM(F11:O11)&lt;60,"ไม่ผ่าน","-"))))</f>
        <v/>
      </c>
    </row>
    <row r="12" spans="1:20" ht="24.6" x14ac:dyDescent="0.6">
      <c r="A12" s="96">
        <v>6</v>
      </c>
      <c r="B12" s="195" t="str">
        <f>IF(ชื่อนักเรียน!C10="","",CONCATENATE(TRIM(ชื่อนักเรียน!C10),"  ",ชื่อนักเรียน!D10))</f>
        <v/>
      </c>
      <c r="C12" s="196"/>
      <c r="D12" s="196"/>
      <c r="E12" s="197"/>
      <c r="F12" s="60"/>
      <c r="G12" s="54"/>
      <c r="H12" s="54"/>
      <c r="I12" s="54"/>
      <c r="J12" s="54"/>
      <c r="K12" s="54"/>
      <c r="L12" s="54"/>
      <c r="M12" s="54"/>
      <c r="N12" s="54"/>
      <c r="O12" s="63"/>
      <c r="P12" s="83" t="str">
        <f>IF(B12="","",IF(ชื่อนักเรียน!T10="มส","มส",IF(ชื่อนักเรียน!T10="ย้าย","ย้าย",SUM(F12:O12))))</f>
        <v/>
      </c>
      <c r="Q12" s="114" t="str">
        <f t="shared" si="0"/>
        <v/>
      </c>
      <c r="R12" s="115" t="str">
        <f t="shared" si="1"/>
        <v/>
      </c>
      <c r="S12" s="108" t="str">
        <f>IF(B12="","",IF(ชื่อนักเรียน!T10="มส","มส",IF(ชื่อนักเรียน!T10="ย้าย","ย้าย",IF(SUM(F12:O12)&gt;=60,"ผ่าน","-"))))</f>
        <v/>
      </c>
      <c r="T12" s="108" t="str">
        <f>IF(B12="","",IF(ชื่อนักเรียน!T10="มส","ไม่ผ่าน",IF(ชื่อนักเรียน!T10="ย้าย","ย้าย",IF(SUM(F12:O12)&lt;60,"ไม่ผ่าน","-"))))</f>
        <v/>
      </c>
    </row>
    <row r="13" spans="1:20" ht="24.6" x14ac:dyDescent="0.6">
      <c r="A13" s="96">
        <v>7</v>
      </c>
      <c r="B13" s="195" t="str">
        <f>IF(ชื่อนักเรียน!C11="","",CONCATENATE(TRIM(ชื่อนักเรียน!C11),"  ",ชื่อนักเรียน!D11))</f>
        <v/>
      </c>
      <c r="C13" s="196"/>
      <c r="D13" s="196"/>
      <c r="E13" s="197"/>
      <c r="F13" s="60"/>
      <c r="G13" s="54"/>
      <c r="H13" s="54"/>
      <c r="I13" s="54"/>
      <c r="J13" s="54"/>
      <c r="K13" s="54"/>
      <c r="L13" s="54"/>
      <c r="M13" s="54"/>
      <c r="N13" s="54"/>
      <c r="O13" s="63"/>
      <c r="P13" s="83" t="str">
        <f>IF(B13="","",IF(ชื่อนักเรียน!T11="มส","มส",IF(ชื่อนักเรียน!T11="ย้าย","ย้าย",SUM(F13:O13))))</f>
        <v/>
      </c>
      <c r="Q13" s="114" t="str">
        <f t="shared" si="0"/>
        <v/>
      </c>
      <c r="R13" s="115" t="str">
        <f t="shared" si="1"/>
        <v/>
      </c>
      <c r="S13" s="108" t="str">
        <f>IF(B13="","",IF(ชื่อนักเรียน!T11="มส","มส",IF(ชื่อนักเรียน!T11="ย้าย","ย้าย",IF(SUM(F13:O13)&gt;=60,"ผ่าน","-"))))</f>
        <v/>
      </c>
      <c r="T13" s="108" t="str">
        <f>IF(B13="","",IF(ชื่อนักเรียน!T11="มส","ไม่ผ่าน",IF(ชื่อนักเรียน!T11="ย้าย","ย้าย",IF(SUM(F13:O13)&lt;60,"ไม่ผ่าน","-"))))</f>
        <v/>
      </c>
    </row>
    <row r="14" spans="1:20" ht="24.6" x14ac:dyDescent="0.6">
      <c r="A14" s="96">
        <v>8</v>
      </c>
      <c r="B14" s="195" t="str">
        <f>IF(ชื่อนักเรียน!C12="","",CONCATENATE(TRIM(ชื่อนักเรียน!C12),"  ",ชื่อนักเรียน!D12))</f>
        <v/>
      </c>
      <c r="C14" s="196"/>
      <c r="D14" s="196"/>
      <c r="E14" s="197"/>
      <c r="F14" s="60"/>
      <c r="G14" s="54"/>
      <c r="H14" s="54"/>
      <c r="I14" s="54"/>
      <c r="J14" s="54"/>
      <c r="K14" s="54"/>
      <c r="L14" s="54"/>
      <c r="M14" s="54"/>
      <c r="N14" s="54"/>
      <c r="O14" s="63"/>
      <c r="P14" s="83" t="str">
        <f>IF(B14="","",IF(ชื่อนักเรียน!T12="มส","มส",IF(ชื่อนักเรียน!T12="ย้าย","ย้าย",SUM(F14:O14))))</f>
        <v/>
      </c>
      <c r="Q14" s="114" t="str">
        <f t="shared" si="0"/>
        <v/>
      </c>
      <c r="R14" s="115" t="str">
        <f t="shared" si="1"/>
        <v/>
      </c>
      <c r="S14" s="108" t="str">
        <f>IF(B14="","",IF(ชื่อนักเรียน!T12="มส","มส",IF(ชื่อนักเรียน!T12="ย้าย","ย้าย",IF(SUM(F14:O14)&gt;=60,"ผ่าน","-"))))</f>
        <v/>
      </c>
      <c r="T14" s="108" t="str">
        <f>IF(B14="","",IF(ชื่อนักเรียน!T12="มส","ไม่ผ่าน",IF(ชื่อนักเรียน!T12="ย้าย","ย้าย",IF(SUM(F14:O14)&lt;60,"ไม่ผ่าน","-"))))</f>
        <v/>
      </c>
    </row>
    <row r="15" spans="1:20" ht="24.6" x14ac:dyDescent="0.6">
      <c r="A15" s="96">
        <v>9</v>
      </c>
      <c r="B15" s="195" t="str">
        <f>IF(ชื่อนักเรียน!C13="","",CONCATENATE(TRIM(ชื่อนักเรียน!C13),"  ",ชื่อนักเรียน!D13))</f>
        <v/>
      </c>
      <c r="C15" s="196"/>
      <c r="D15" s="196"/>
      <c r="E15" s="197"/>
      <c r="F15" s="60"/>
      <c r="G15" s="54"/>
      <c r="H15" s="54"/>
      <c r="I15" s="54"/>
      <c r="J15" s="54"/>
      <c r="K15" s="54"/>
      <c r="L15" s="54"/>
      <c r="M15" s="54"/>
      <c r="N15" s="54"/>
      <c r="O15" s="63"/>
      <c r="P15" s="83" t="str">
        <f>IF(B15="","",IF(ชื่อนักเรียน!T13="มส","มส",IF(ชื่อนักเรียน!T13="ย้าย","ย้าย",SUM(F15:O15))))</f>
        <v/>
      </c>
      <c r="Q15" s="114" t="str">
        <f t="shared" si="0"/>
        <v/>
      </c>
      <c r="R15" s="115" t="str">
        <f t="shared" si="1"/>
        <v/>
      </c>
      <c r="S15" s="108" t="str">
        <f>IF(B15="","",IF(ชื่อนักเรียน!T13="มส","มส",IF(ชื่อนักเรียน!T13="ย้าย","ย้าย",IF(SUM(F15:O15)&gt;=60,"ผ่าน","-"))))</f>
        <v/>
      </c>
      <c r="T15" s="108" t="str">
        <f>IF(B15="","",IF(ชื่อนักเรียน!T13="มส","ไม่ผ่าน",IF(ชื่อนักเรียน!T13="ย้าย","ย้าย",IF(SUM(F15:O15)&lt;60,"ไม่ผ่าน","-"))))</f>
        <v/>
      </c>
    </row>
    <row r="16" spans="1:20" ht="24.6" x14ac:dyDescent="0.6">
      <c r="A16" s="96">
        <v>10</v>
      </c>
      <c r="B16" s="195" t="str">
        <f>IF(ชื่อนักเรียน!C14="","",CONCATENATE(TRIM(ชื่อนักเรียน!C14),"  ",ชื่อนักเรียน!D14))</f>
        <v/>
      </c>
      <c r="C16" s="196"/>
      <c r="D16" s="196"/>
      <c r="E16" s="197"/>
      <c r="F16" s="60"/>
      <c r="G16" s="54"/>
      <c r="H16" s="54"/>
      <c r="I16" s="54"/>
      <c r="J16" s="54"/>
      <c r="K16" s="54"/>
      <c r="L16" s="54"/>
      <c r="M16" s="54"/>
      <c r="N16" s="54"/>
      <c r="O16" s="63"/>
      <c r="P16" s="83" t="str">
        <f>IF(B16="","",IF(ชื่อนักเรียน!T14="มส","มส",IF(ชื่อนักเรียน!T14="ย้าย","ย้าย",SUM(F16:O16))))</f>
        <v/>
      </c>
      <c r="Q16" s="114" t="str">
        <f t="shared" si="0"/>
        <v/>
      </c>
      <c r="R16" s="115" t="str">
        <f t="shared" si="1"/>
        <v/>
      </c>
      <c r="S16" s="108" t="str">
        <f>IF(B16="","",IF(ชื่อนักเรียน!T14="มส","มส",IF(ชื่อนักเรียน!T14="ย้าย","ย้าย",IF(SUM(F16:O16)&gt;=60,"ผ่าน","-"))))</f>
        <v/>
      </c>
      <c r="T16" s="108" t="str">
        <f>IF(B16="","",IF(ชื่อนักเรียน!T14="มส","ไม่ผ่าน",IF(ชื่อนักเรียน!T14="ย้าย","ย้าย",IF(SUM(F16:O16)&lt;60,"ไม่ผ่าน","-"))))</f>
        <v/>
      </c>
    </row>
    <row r="17" spans="1:20" ht="24.6" x14ac:dyDescent="0.6">
      <c r="A17" s="96">
        <v>11</v>
      </c>
      <c r="B17" s="195" t="str">
        <f>IF(ชื่อนักเรียน!C15="","",CONCATENATE(TRIM(ชื่อนักเรียน!C15),"  ",ชื่อนักเรียน!D15))</f>
        <v/>
      </c>
      <c r="C17" s="196"/>
      <c r="D17" s="196"/>
      <c r="E17" s="197"/>
      <c r="F17" s="60"/>
      <c r="G17" s="54"/>
      <c r="H17" s="54"/>
      <c r="I17" s="54"/>
      <c r="J17" s="54"/>
      <c r="K17" s="54"/>
      <c r="L17" s="54"/>
      <c r="M17" s="54"/>
      <c r="N17" s="54"/>
      <c r="O17" s="63"/>
      <c r="P17" s="83" t="str">
        <f>IF(B17="","",IF(ชื่อนักเรียน!T15="มส","มส",IF(ชื่อนักเรียน!T15="ย้าย","ย้าย",SUM(F17:O17))))</f>
        <v/>
      </c>
      <c r="Q17" s="114" t="str">
        <f t="shared" si="0"/>
        <v/>
      </c>
      <c r="R17" s="115" t="str">
        <f t="shared" si="1"/>
        <v/>
      </c>
      <c r="S17" s="108" t="str">
        <f>IF(B17="","",IF(ชื่อนักเรียน!T15="มส","มส",IF(ชื่อนักเรียน!T15="ย้าย","ย้าย",IF(SUM(F17:O17)&gt;=60,"ผ่าน","-"))))</f>
        <v/>
      </c>
      <c r="T17" s="108" t="str">
        <f>IF(B17="","",IF(ชื่อนักเรียน!T15="มส","ไม่ผ่าน",IF(ชื่อนักเรียน!T15="ย้าย","ย้าย",IF(SUM(F17:O17)&lt;60,"ไม่ผ่าน","-"))))</f>
        <v/>
      </c>
    </row>
    <row r="18" spans="1:20" ht="24.6" x14ac:dyDescent="0.6">
      <c r="A18" s="96">
        <v>12</v>
      </c>
      <c r="B18" s="195" t="str">
        <f>IF(ชื่อนักเรียน!C16="","",CONCATENATE(TRIM(ชื่อนักเรียน!C16),"  ",ชื่อนักเรียน!D16))</f>
        <v/>
      </c>
      <c r="C18" s="196"/>
      <c r="D18" s="196"/>
      <c r="E18" s="197"/>
      <c r="F18" s="60"/>
      <c r="G18" s="54"/>
      <c r="H18" s="54"/>
      <c r="I18" s="54"/>
      <c r="J18" s="54"/>
      <c r="K18" s="54"/>
      <c r="L18" s="54"/>
      <c r="M18" s="54"/>
      <c r="N18" s="54"/>
      <c r="O18" s="63"/>
      <c r="P18" s="83" t="str">
        <f>IF(B18="","",IF(ชื่อนักเรียน!T16="มส","มส",IF(ชื่อนักเรียน!T16="ย้าย","ย้าย",SUM(F18:O18))))</f>
        <v/>
      </c>
      <c r="Q18" s="114" t="str">
        <f t="shared" si="0"/>
        <v/>
      </c>
      <c r="R18" s="115" t="str">
        <f t="shared" si="1"/>
        <v/>
      </c>
      <c r="S18" s="108" t="str">
        <f>IF(B18="","",IF(ชื่อนักเรียน!T16="มส","มส",IF(ชื่อนักเรียน!T16="ย้าย","ย้าย",IF(SUM(F18:O18)&gt;=60,"ผ่าน","-"))))</f>
        <v/>
      </c>
      <c r="T18" s="108" t="str">
        <f>IF(B18="","",IF(ชื่อนักเรียน!T16="มส","ไม่ผ่าน",IF(ชื่อนักเรียน!T16="ย้าย","ย้าย",IF(SUM(F18:O18)&lt;60,"ไม่ผ่าน","-"))))</f>
        <v/>
      </c>
    </row>
    <row r="19" spans="1:20" ht="24.6" x14ac:dyDescent="0.6">
      <c r="A19" s="96">
        <v>13</v>
      </c>
      <c r="B19" s="195" t="str">
        <f>IF(ชื่อนักเรียน!C17="","",CONCATENATE(TRIM(ชื่อนักเรียน!C17),"  ",ชื่อนักเรียน!D17))</f>
        <v/>
      </c>
      <c r="C19" s="196"/>
      <c r="D19" s="196"/>
      <c r="E19" s="197"/>
      <c r="F19" s="60"/>
      <c r="G19" s="54"/>
      <c r="H19" s="54"/>
      <c r="I19" s="54"/>
      <c r="J19" s="54"/>
      <c r="K19" s="54"/>
      <c r="L19" s="54"/>
      <c r="M19" s="54"/>
      <c r="N19" s="54"/>
      <c r="O19" s="63"/>
      <c r="P19" s="83" t="str">
        <f>IF(B19="","",IF(ชื่อนักเรียน!T17="มส","มส",IF(ชื่อนักเรียน!T17="ย้าย","ย้าย",SUM(F19:O19))))</f>
        <v/>
      </c>
      <c r="Q19" s="114" t="str">
        <f t="shared" si="0"/>
        <v/>
      </c>
      <c r="R19" s="115" t="str">
        <f t="shared" si="1"/>
        <v/>
      </c>
      <c r="S19" s="108" t="str">
        <f>IF(B19="","",IF(ชื่อนักเรียน!T17="มส","มส",IF(ชื่อนักเรียน!T17="ย้าย","ย้าย",IF(SUM(F19:O19)&gt;=60,"ผ่าน","-"))))</f>
        <v/>
      </c>
      <c r="T19" s="108" t="str">
        <f>IF(B19="","",IF(ชื่อนักเรียน!T17="มส","ไม่ผ่าน",IF(ชื่อนักเรียน!T17="ย้าย","ย้าย",IF(SUM(F19:O19)&lt;60,"ไม่ผ่าน","-"))))</f>
        <v/>
      </c>
    </row>
    <row r="20" spans="1:20" ht="24.6" x14ac:dyDescent="0.6">
      <c r="A20" s="96">
        <v>14</v>
      </c>
      <c r="B20" s="195" t="str">
        <f>IF(ชื่อนักเรียน!C18="","",CONCATENATE(TRIM(ชื่อนักเรียน!C18),"  ",ชื่อนักเรียน!D18))</f>
        <v/>
      </c>
      <c r="C20" s="196"/>
      <c r="D20" s="196"/>
      <c r="E20" s="197"/>
      <c r="F20" s="60"/>
      <c r="G20" s="54"/>
      <c r="H20" s="54"/>
      <c r="I20" s="54"/>
      <c r="J20" s="54"/>
      <c r="K20" s="54"/>
      <c r="L20" s="54"/>
      <c r="M20" s="54"/>
      <c r="N20" s="54"/>
      <c r="O20" s="63"/>
      <c r="P20" s="83" t="str">
        <f>IF(B20="","",IF(ชื่อนักเรียน!T18="มส","มส",IF(ชื่อนักเรียน!T18="ย้าย","ย้าย",SUM(F20:O20))))</f>
        <v/>
      </c>
      <c r="Q20" s="114" t="str">
        <f t="shared" si="0"/>
        <v/>
      </c>
      <c r="R20" s="115" t="str">
        <f t="shared" si="1"/>
        <v/>
      </c>
      <c r="S20" s="108" t="str">
        <f>IF(B20="","",IF(ชื่อนักเรียน!T18="มส","มส",IF(ชื่อนักเรียน!T18="ย้าย","ย้าย",IF(SUM(F20:O20)&gt;=60,"ผ่าน","-"))))</f>
        <v/>
      </c>
      <c r="T20" s="108" t="str">
        <f>IF(B20="","",IF(ชื่อนักเรียน!T18="มส","ไม่ผ่าน",IF(ชื่อนักเรียน!T18="ย้าย","ย้าย",IF(SUM(F20:O20)&lt;60,"ไม่ผ่าน","-"))))</f>
        <v/>
      </c>
    </row>
    <row r="21" spans="1:20" ht="24.6" x14ac:dyDescent="0.6">
      <c r="A21" s="96">
        <v>15</v>
      </c>
      <c r="B21" s="195" t="str">
        <f>IF(ชื่อนักเรียน!C19="","",CONCATENATE(TRIM(ชื่อนักเรียน!C19),"  ",ชื่อนักเรียน!D19))</f>
        <v/>
      </c>
      <c r="C21" s="196"/>
      <c r="D21" s="196"/>
      <c r="E21" s="197"/>
      <c r="F21" s="60"/>
      <c r="G21" s="54"/>
      <c r="H21" s="54"/>
      <c r="I21" s="54"/>
      <c r="J21" s="54"/>
      <c r="K21" s="54"/>
      <c r="L21" s="54"/>
      <c r="M21" s="54"/>
      <c r="N21" s="54"/>
      <c r="O21" s="63"/>
      <c r="P21" s="83" t="str">
        <f>IF(B21="","",IF(ชื่อนักเรียน!T19="มส","มส",IF(ชื่อนักเรียน!T19="ย้าย","ย้าย",SUM(F21:O21))))</f>
        <v/>
      </c>
      <c r="Q21" s="114" t="str">
        <f t="shared" si="0"/>
        <v/>
      </c>
      <c r="R21" s="115" t="str">
        <f t="shared" si="1"/>
        <v/>
      </c>
      <c r="S21" s="108" t="str">
        <f>IF(B21="","",IF(ชื่อนักเรียน!T19="มส","มส",IF(ชื่อนักเรียน!T19="ย้าย","ย้าย",IF(SUM(F21:O21)&gt;=60,"ผ่าน","-"))))</f>
        <v/>
      </c>
      <c r="T21" s="108" t="str">
        <f>IF(B21="","",IF(ชื่อนักเรียน!T19="มส","ไม่ผ่าน",IF(ชื่อนักเรียน!T19="ย้าย","ย้าย",IF(SUM(F21:O21)&lt;60,"ไม่ผ่าน","-"))))</f>
        <v/>
      </c>
    </row>
    <row r="22" spans="1:20" ht="24.6" x14ac:dyDescent="0.6">
      <c r="A22" s="96">
        <v>16</v>
      </c>
      <c r="B22" s="195" t="str">
        <f>IF(ชื่อนักเรียน!C20="","",CONCATENATE(TRIM(ชื่อนักเรียน!C20),"  ",ชื่อนักเรียน!D20))</f>
        <v/>
      </c>
      <c r="C22" s="196"/>
      <c r="D22" s="196"/>
      <c r="E22" s="197"/>
      <c r="F22" s="60"/>
      <c r="G22" s="54"/>
      <c r="H22" s="54"/>
      <c r="I22" s="54"/>
      <c r="J22" s="54"/>
      <c r="K22" s="54"/>
      <c r="L22" s="54"/>
      <c r="M22" s="54"/>
      <c r="N22" s="54"/>
      <c r="O22" s="63"/>
      <c r="P22" s="83" t="str">
        <f>IF(B22="","",IF(ชื่อนักเรียน!T20="มส","มส",IF(ชื่อนักเรียน!T20="ย้าย","ย้าย",SUM(F22:O22))))</f>
        <v/>
      </c>
      <c r="Q22" s="114" t="str">
        <f t="shared" si="0"/>
        <v/>
      </c>
      <c r="R22" s="115" t="str">
        <f t="shared" si="1"/>
        <v/>
      </c>
      <c r="S22" s="108" t="str">
        <f>IF(B22="","",IF(ชื่อนักเรียน!T20="มส","มส",IF(ชื่อนักเรียน!T20="ย้าย","ย้าย",IF(SUM(F22:O22)&gt;=60,"ผ่าน","-"))))</f>
        <v/>
      </c>
      <c r="T22" s="108" t="str">
        <f>IF(B22="","",IF(ชื่อนักเรียน!T20="มส","ไม่ผ่าน",IF(ชื่อนักเรียน!T20="ย้าย","ย้าย",IF(SUM(F22:O22)&lt;60,"ไม่ผ่าน","-"))))</f>
        <v/>
      </c>
    </row>
    <row r="23" spans="1:20" ht="24.6" x14ac:dyDescent="0.6">
      <c r="A23" s="96">
        <v>17</v>
      </c>
      <c r="B23" s="195" t="str">
        <f>IF(ชื่อนักเรียน!C21="","",CONCATENATE(TRIM(ชื่อนักเรียน!C21),"  ",ชื่อนักเรียน!D21))</f>
        <v/>
      </c>
      <c r="C23" s="196"/>
      <c r="D23" s="196"/>
      <c r="E23" s="197"/>
      <c r="F23" s="60"/>
      <c r="G23" s="54"/>
      <c r="H23" s="54"/>
      <c r="I23" s="54"/>
      <c r="J23" s="54"/>
      <c r="K23" s="54"/>
      <c r="L23" s="54"/>
      <c r="M23" s="54"/>
      <c r="N23" s="54"/>
      <c r="O23" s="63"/>
      <c r="P23" s="83" t="str">
        <f>IF(B23="","",IF(ชื่อนักเรียน!T21="มส","มส",IF(ชื่อนักเรียน!T21="ย้าย","ย้าย",SUM(F23:O23))))</f>
        <v/>
      </c>
      <c r="Q23" s="114" t="str">
        <f t="shared" si="0"/>
        <v/>
      </c>
      <c r="R23" s="115" t="str">
        <f t="shared" si="1"/>
        <v/>
      </c>
      <c r="S23" s="108" t="str">
        <f>IF(B23="","",IF(ชื่อนักเรียน!T21="มส","มส",IF(ชื่อนักเรียน!T21="ย้าย","ย้าย",IF(SUM(F23:O23)&gt;=60,"ผ่าน","-"))))</f>
        <v/>
      </c>
      <c r="T23" s="108" t="str">
        <f>IF(B23="","",IF(ชื่อนักเรียน!T21="มส","ไม่ผ่าน",IF(ชื่อนักเรียน!T21="ย้าย","ย้าย",IF(SUM(F23:O23)&lt;60,"ไม่ผ่าน","-"))))</f>
        <v/>
      </c>
    </row>
    <row r="24" spans="1:20" ht="24.6" x14ac:dyDescent="0.6">
      <c r="A24" s="96">
        <v>18</v>
      </c>
      <c r="B24" s="195" t="str">
        <f>IF(ชื่อนักเรียน!C22="","",CONCATENATE(TRIM(ชื่อนักเรียน!C22),"  ",ชื่อนักเรียน!D22))</f>
        <v/>
      </c>
      <c r="C24" s="196"/>
      <c r="D24" s="196"/>
      <c r="E24" s="197"/>
      <c r="F24" s="60"/>
      <c r="G24" s="54"/>
      <c r="H24" s="54"/>
      <c r="I24" s="54"/>
      <c r="J24" s="54"/>
      <c r="K24" s="54"/>
      <c r="L24" s="54"/>
      <c r="M24" s="54"/>
      <c r="N24" s="54"/>
      <c r="O24" s="63"/>
      <c r="P24" s="83" t="str">
        <f>IF(B24="","",IF(ชื่อนักเรียน!T22="มส","มส",IF(ชื่อนักเรียน!T22="ย้าย","ย้าย",SUM(F24:O24))))</f>
        <v/>
      </c>
      <c r="Q24" s="114" t="str">
        <f t="shared" si="0"/>
        <v/>
      </c>
      <c r="R24" s="115" t="str">
        <f t="shared" si="1"/>
        <v/>
      </c>
      <c r="S24" s="108" t="str">
        <f>IF(B24="","",IF(ชื่อนักเรียน!T22="มส","มส",IF(ชื่อนักเรียน!T22="ย้าย","ย้าย",IF(SUM(F24:O24)&gt;=60,"ผ่าน","-"))))</f>
        <v/>
      </c>
      <c r="T24" s="108" t="str">
        <f>IF(B24="","",IF(ชื่อนักเรียน!T22="มส","ไม่ผ่าน",IF(ชื่อนักเรียน!T22="ย้าย","ย้าย",IF(SUM(F24:O24)&lt;60,"ไม่ผ่าน","-"))))</f>
        <v/>
      </c>
    </row>
    <row r="25" spans="1:20" ht="24.6" x14ac:dyDescent="0.6">
      <c r="A25" s="96">
        <v>19</v>
      </c>
      <c r="B25" s="195" t="str">
        <f>IF(ชื่อนักเรียน!C23="","",CONCATENATE(TRIM(ชื่อนักเรียน!C23),"  ",ชื่อนักเรียน!D23))</f>
        <v/>
      </c>
      <c r="C25" s="196"/>
      <c r="D25" s="196"/>
      <c r="E25" s="197"/>
      <c r="F25" s="60"/>
      <c r="G25" s="54"/>
      <c r="H25" s="54"/>
      <c r="I25" s="54"/>
      <c r="J25" s="54"/>
      <c r="K25" s="54"/>
      <c r="L25" s="54"/>
      <c r="M25" s="54"/>
      <c r="N25" s="54"/>
      <c r="O25" s="63"/>
      <c r="P25" s="83" t="str">
        <f>IF(B25="","",IF(ชื่อนักเรียน!T23="มส","มส",IF(ชื่อนักเรียน!T23="ย้าย","ย้าย",SUM(F25:O25))))</f>
        <v/>
      </c>
      <c r="Q25" s="114" t="str">
        <f t="shared" si="0"/>
        <v/>
      </c>
      <c r="R25" s="115" t="str">
        <f t="shared" si="1"/>
        <v/>
      </c>
      <c r="S25" s="108" t="str">
        <f>IF(B25="","",IF(ชื่อนักเรียน!T23="มส","มส",IF(ชื่อนักเรียน!T23="ย้าย","ย้าย",IF(SUM(F25:O25)&gt;=60,"ผ่าน","-"))))</f>
        <v/>
      </c>
      <c r="T25" s="108" t="str">
        <f>IF(B25="","",IF(ชื่อนักเรียน!T23="มส","ไม่ผ่าน",IF(ชื่อนักเรียน!T23="ย้าย","ย้าย",IF(SUM(F25:O25)&lt;60,"ไม่ผ่าน","-"))))</f>
        <v/>
      </c>
    </row>
    <row r="26" spans="1:20" ht="24.6" x14ac:dyDescent="0.6">
      <c r="A26" s="96">
        <v>20</v>
      </c>
      <c r="B26" s="195" t="str">
        <f>IF(ชื่อนักเรียน!C24="","",CONCATENATE(TRIM(ชื่อนักเรียน!C24),"  ",ชื่อนักเรียน!D24))</f>
        <v/>
      </c>
      <c r="C26" s="196"/>
      <c r="D26" s="196"/>
      <c r="E26" s="197"/>
      <c r="F26" s="60"/>
      <c r="G26" s="54"/>
      <c r="H26" s="54"/>
      <c r="I26" s="54"/>
      <c r="J26" s="54"/>
      <c r="K26" s="54"/>
      <c r="L26" s="54"/>
      <c r="M26" s="54"/>
      <c r="N26" s="54"/>
      <c r="O26" s="63"/>
      <c r="P26" s="83" t="str">
        <f>IF(B26="","",IF(ชื่อนักเรียน!T24="มส","มส",IF(ชื่อนักเรียน!T24="ย้าย","ย้าย",SUM(F26:O26))))</f>
        <v/>
      </c>
      <c r="Q26" s="114" t="str">
        <f t="shared" si="0"/>
        <v/>
      </c>
      <c r="R26" s="115" t="str">
        <f t="shared" si="1"/>
        <v/>
      </c>
      <c r="S26" s="108" t="str">
        <f>IF(B26="","",IF(ชื่อนักเรียน!T24="มส","มส",IF(ชื่อนักเรียน!T24="ย้าย","ย้าย",IF(SUM(F26:O26)&gt;=60,"ผ่าน","-"))))</f>
        <v/>
      </c>
      <c r="T26" s="108" t="str">
        <f>IF(B26="","",IF(ชื่อนักเรียน!T24="มส","ไม่ผ่าน",IF(ชื่อนักเรียน!T24="ย้าย","ย้าย",IF(SUM(F26:O26)&lt;60,"ไม่ผ่าน","-"))))</f>
        <v/>
      </c>
    </row>
    <row r="27" spans="1:20" ht="24.6" x14ac:dyDescent="0.6">
      <c r="A27" s="96">
        <v>21</v>
      </c>
      <c r="B27" s="195" t="str">
        <f>IF(ชื่อนักเรียน!C25="","",CONCATENATE(TRIM(ชื่อนักเรียน!C25),"  ",ชื่อนักเรียน!D25))</f>
        <v/>
      </c>
      <c r="C27" s="196"/>
      <c r="D27" s="196"/>
      <c r="E27" s="197"/>
      <c r="F27" s="60"/>
      <c r="G27" s="54"/>
      <c r="H27" s="54"/>
      <c r="I27" s="54"/>
      <c r="J27" s="54"/>
      <c r="K27" s="54"/>
      <c r="L27" s="54"/>
      <c r="M27" s="54"/>
      <c r="N27" s="54"/>
      <c r="O27" s="63"/>
      <c r="P27" s="83" t="str">
        <f>IF(B27="","",IF(ชื่อนักเรียน!T25="มส","มส",IF(ชื่อนักเรียน!T25="ย้าย","ย้าย",SUM(F27:O27))))</f>
        <v/>
      </c>
      <c r="Q27" s="114" t="str">
        <f t="shared" si="0"/>
        <v/>
      </c>
      <c r="R27" s="115" t="str">
        <f t="shared" si="1"/>
        <v/>
      </c>
      <c r="S27" s="108" t="str">
        <f>IF(B27="","",IF(ชื่อนักเรียน!T25="มส","มส",IF(ชื่อนักเรียน!T25="ย้าย","ย้าย",IF(SUM(F27:O27)&gt;=60,"ผ่าน","-"))))</f>
        <v/>
      </c>
      <c r="T27" s="108" t="str">
        <f>IF(B27="","",IF(ชื่อนักเรียน!T25="มส","ไม่ผ่าน",IF(ชื่อนักเรียน!T25="ย้าย","ย้าย",IF(SUM(F27:O27)&lt;60,"ไม่ผ่าน","-"))))</f>
        <v/>
      </c>
    </row>
    <row r="28" spans="1:20" ht="24.6" x14ac:dyDescent="0.6">
      <c r="A28" s="96">
        <v>22</v>
      </c>
      <c r="B28" s="195" t="str">
        <f>IF(ชื่อนักเรียน!C26="","",CONCATENATE(TRIM(ชื่อนักเรียน!C26),"  ",ชื่อนักเรียน!D26))</f>
        <v/>
      </c>
      <c r="C28" s="196"/>
      <c r="D28" s="196"/>
      <c r="E28" s="197"/>
      <c r="F28" s="60"/>
      <c r="G28" s="54"/>
      <c r="H28" s="54"/>
      <c r="I28" s="54"/>
      <c r="J28" s="54"/>
      <c r="K28" s="54"/>
      <c r="L28" s="54"/>
      <c r="M28" s="54"/>
      <c r="N28" s="54"/>
      <c r="O28" s="63"/>
      <c r="P28" s="83" t="str">
        <f>IF(B28="","",IF(ชื่อนักเรียน!T26="มส","มส",IF(ชื่อนักเรียน!T26="ย้าย","ย้าย",SUM(F28:O28))))</f>
        <v/>
      </c>
      <c r="Q28" s="114" t="str">
        <f t="shared" si="0"/>
        <v/>
      </c>
      <c r="R28" s="115" t="str">
        <f t="shared" si="1"/>
        <v/>
      </c>
      <c r="S28" s="108" t="str">
        <f>IF(B28="","",IF(ชื่อนักเรียน!T26="มส","มส",IF(ชื่อนักเรียน!T26="ย้าย","ย้าย",IF(SUM(F28:O28)&gt;=60,"ผ่าน","-"))))</f>
        <v/>
      </c>
      <c r="T28" s="108" t="str">
        <f>IF(B28="","",IF(ชื่อนักเรียน!T26="มส","ไม่ผ่าน",IF(ชื่อนักเรียน!T26="ย้าย","ย้าย",IF(SUM(F28:O28)&lt;60,"ไม่ผ่าน","-"))))</f>
        <v/>
      </c>
    </row>
    <row r="29" spans="1:20" ht="24.6" x14ac:dyDescent="0.6">
      <c r="A29" s="96">
        <v>23</v>
      </c>
      <c r="B29" s="195" t="str">
        <f>IF(ชื่อนักเรียน!C27="","",CONCATENATE(TRIM(ชื่อนักเรียน!C27),"  ",ชื่อนักเรียน!D27))</f>
        <v/>
      </c>
      <c r="C29" s="196"/>
      <c r="D29" s="196"/>
      <c r="E29" s="197"/>
      <c r="F29" s="60"/>
      <c r="G29" s="54"/>
      <c r="H29" s="54"/>
      <c r="I29" s="54"/>
      <c r="J29" s="54"/>
      <c r="K29" s="54"/>
      <c r="L29" s="54"/>
      <c r="M29" s="54"/>
      <c r="N29" s="54"/>
      <c r="O29" s="63"/>
      <c r="P29" s="83" t="str">
        <f>IF(B29="","",IF(ชื่อนักเรียน!T27="มส","มส",IF(ชื่อนักเรียน!T27="ย้าย","ย้าย",SUM(F29:O29))))</f>
        <v/>
      </c>
      <c r="Q29" s="114" t="str">
        <f t="shared" si="0"/>
        <v/>
      </c>
      <c r="R29" s="115" t="str">
        <f t="shared" si="1"/>
        <v/>
      </c>
      <c r="S29" s="108" t="str">
        <f>IF(B29="","",IF(ชื่อนักเรียน!T27="มส","มส",IF(ชื่อนักเรียน!T27="ย้าย","ย้าย",IF(SUM(F29:O29)&gt;=60,"ผ่าน","-"))))</f>
        <v/>
      </c>
      <c r="T29" s="108" t="str">
        <f>IF(B29="","",IF(ชื่อนักเรียน!T27="มส","ไม่ผ่าน",IF(ชื่อนักเรียน!T27="ย้าย","ย้าย",IF(SUM(F29:O29)&lt;60,"ไม่ผ่าน","-"))))</f>
        <v/>
      </c>
    </row>
    <row r="30" spans="1:20" ht="24.6" x14ac:dyDescent="0.6">
      <c r="A30" s="96">
        <v>24</v>
      </c>
      <c r="B30" s="195" t="str">
        <f>IF(ชื่อนักเรียน!C28="","",CONCATENATE(TRIM(ชื่อนักเรียน!C28),"  ",ชื่อนักเรียน!D28))</f>
        <v/>
      </c>
      <c r="C30" s="196"/>
      <c r="D30" s="196"/>
      <c r="E30" s="197"/>
      <c r="F30" s="60"/>
      <c r="G30" s="54"/>
      <c r="H30" s="54"/>
      <c r="I30" s="54"/>
      <c r="J30" s="54"/>
      <c r="K30" s="54"/>
      <c r="L30" s="54"/>
      <c r="M30" s="54"/>
      <c r="N30" s="54"/>
      <c r="O30" s="63"/>
      <c r="P30" s="83" t="str">
        <f>IF(B30="","",IF(ชื่อนักเรียน!T28="มส","มส",IF(ชื่อนักเรียน!T28="ย้าย","ย้าย",SUM(F30:O30))))</f>
        <v/>
      </c>
      <c r="Q30" s="114" t="str">
        <f t="shared" si="0"/>
        <v/>
      </c>
      <c r="R30" s="115" t="str">
        <f t="shared" si="1"/>
        <v/>
      </c>
      <c r="S30" s="108" t="str">
        <f>IF(B30="","",IF(ชื่อนักเรียน!T28="มส","มส",IF(ชื่อนักเรียน!T28="ย้าย","ย้าย",IF(SUM(F30:O30)&gt;=60,"ผ่าน","-"))))</f>
        <v/>
      </c>
      <c r="T30" s="108" t="str">
        <f>IF(B30="","",IF(ชื่อนักเรียน!T28="มส","ไม่ผ่าน",IF(ชื่อนักเรียน!T28="ย้าย","ย้าย",IF(SUM(F30:O30)&lt;60,"ไม่ผ่าน","-"))))</f>
        <v/>
      </c>
    </row>
    <row r="31" spans="1:20" ht="24.6" x14ac:dyDescent="0.6">
      <c r="A31" s="96">
        <v>25</v>
      </c>
      <c r="B31" s="195" t="str">
        <f>IF(ชื่อนักเรียน!C29="","",CONCATENATE(TRIM(ชื่อนักเรียน!C29),"  ",ชื่อนักเรียน!D29))</f>
        <v/>
      </c>
      <c r="C31" s="196"/>
      <c r="D31" s="196"/>
      <c r="E31" s="197"/>
      <c r="F31" s="60"/>
      <c r="G31" s="54"/>
      <c r="H31" s="54"/>
      <c r="I31" s="54"/>
      <c r="J31" s="54"/>
      <c r="K31" s="54"/>
      <c r="L31" s="54"/>
      <c r="M31" s="54"/>
      <c r="N31" s="54"/>
      <c r="O31" s="63"/>
      <c r="P31" s="83" t="str">
        <f>IF(B31="","",IF(ชื่อนักเรียน!T29="มส","มส",IF(ชื่อนักเรียน!T29="ย้าย","ย้าย",SUM(F31:O31))))</f>
        <v/>
      </c>
      <c r="Q31" s="114" t="str">
        <f t="shared" si="0"/>
        <v/>
      </c>
      <c r="R31" s="115" t="str">
        <f t="shared" si="1"/>
        <v/>
      </c>
      <c r="S31" s="108" t="str">
        <f>IF(B31="","",IF(ชื่อนักเรียน!T29="มส","มส",IF(ชื่อนักเรียน!T29="ย้าย","ย้าย",IF(SUM(F31:O31)&gt;=60,"ผ่าน","-"))))</f>
        <v/>
      </c>
      <c r="T31" s="108" t="str">
        <f>IF(B31="","",IF(ชื่อนักเรียน!T29="มส","ไม่ผ่าน",IF(ชื่อนักเรียน!T29="ย้าย","ย้าย",IF(SUM(F31:O31)&lt;60,"ไม่ผ่าน","-"))))</f>
        <v/>
      </c>
    </row>
    <row r="32" spans="1:20" ht="24.6" x14ac:dyDescent="0.6">
      <c r="A32" s="96">
        <v>26</v>
      </c>
      <c r="B32" s="195" t="str">
        <f>IF(ชื่อนักเรียน!C30="","",CONCATENATE(TRIM(ชื่อนักเรียน!C30),"  ",ชื่อนักเรียน!D30))</f>
        <v/>
      </c>
      <c r="C32" s="196"/>
      <c r="D32" s="196"/>
      <c r="E32" s="197"/>
      <c r="F32" s="60"/>
      <c r="G32" s="54"/>
      <c r="H32" s="54"/>
      <c r="I32" s="54"/>
      <c r="J32" s="54"/>
      <c r="K32" s="54"/>
      <c r="L32" s="54"/>
      <c r="M32" s="54"/>
      <c r="N32" s="54"/>
      <c r="O32" s="63"/>
      <c r="P32" s="83" t="str">
        <f>IF(B32="","",IF(ชื่อนักเรียน!T30="มส","มส",IF(ชื่อนักเรียน!T30="ย้าย","ย้าย",SUM(F32:O32))))</f>
        <v/>
      </c>
      <c r="Q32" s="114" t="str">
        <f t="shared" si="0"/>
        <v/>
      </c>
      <c r="R32" s="115" t="str">
        <f t="shared" si="1"/>
        <v/>
      </c>
      <c r="S32" s="108" t="str">
        <f>IF(B32="","",IF(ชื่อนักเรียน!T30="มส","มส",IF(ชื่อนักเรียน!T30="ย้าย","ย้าย",IF(SUM(F32:O32)&gt;=60,"ผ่าน","-"))))</f>
        <v/>
      </c>
      <c r="T32" s="108" t="str">
        <f>IF(B32="","",IF(ชื่อนักเรียน!T30="มส","ไม่ผ่าน",IF(ชื่อนักเรียน!T30="ย้าย","ย้าย",IF(SUM(F32:O32)&lt;60,"ไม่ผ่าน","-"))))</f>
        <v/>
      </c>
    </row>
    <row r="33" spans="1:20" ht="24.6" x14ac:dyDescent="0.6">
      <c r="A33" s="96">
        <v>27</v>
      </c>
      <c r="B33" s="195" t="str">
        <f>IF(ชื่อนักเรียน!C31="","",CONCATENATE(TRIM(ชื่อนักเรียน!C31),"  ",ชื่อนักเรียน!D31))</f>
        <v/>
      </c>
      <c r="C33" s="196"/>
      <c r="D33" s="196"/>
      <c r="E33" s="197"/>
      <c r="F33" s="60"/>
      <c r="G33" s="54"/>
      <c r="H33" s="54"/>
      <c r="I33" s="54"/>
      <c r="J33" s="54"/>
      <c r="K33" s="54"/>
      <c r="L33" s="54"/>
      <c r="M33" s="54"/>
      <c r="N33" s="54"/>
      <c r="O33" s="63"/>
      <c r="P33" s="83" t="str">
        <f>IF(B33="","",IF(ชื่อนักเรียน!T31="มส","มส",IF(ชื่อนักเรียน!T31="ย้าย","ย้าย",SUM(F33:O33))))</f>
        <v/>
      </c>
      <c r="Q33" s="114" t="str">
        <f t="shared" si="0"/>
        <v/>
      </c>
      <c r="R33" s="115" t="str">
        <f t="shared" si="1"/>
        <v/>
      </c>
      <c r="S33" s="108" t="str">
        <f>IF(B33="","",IF(ชื่อนักเรียน!T31="มส","มส",IF(ชื่อนักเรียน!T31="ย้าย","ย้าย",IF(SUM(F33:O33)&gt;=60,"ผ่าน","-"))))</f>
        <v/>
      </c>
      <c r="T33" s="108" t="str">
        <f>IF(B33="","",IF(ชื่อนักเรียน!T31="มส","ไม่ผ่าน",IF(ชื่อนักเรียน!T31="ย้าย","ย้าย",IF(SUM(F33:O33)&lt;60,"ไม่ผ่าน","-"))))</f>
        <v/>
      </c>
    </row>
    <row r="34" spans="1:20" ht="24.6" x14ac:dyDescent="0.6">
      <c r="A34" s="96">
        <v>28</v>
      </c>
      <c r="B34" s="195" t="str">
        <f>IF(ชื่อนักเรียน!C32="","",CONCATENATE(TRIM(ชื่อนักเรียน!C32),"  ",ชื่อนักเรียน!D32))</f>
        <v/>
      </c>
      <c r="C34" s="196"/>
      <c r="D34" s="196"/>
      <c r="E34" s="197"/>
      <c r="F34" s="60"/>
      <c r="G34" s="54"/>
      <c r="H34" s="54"/>
      <c r="I34" s="54"/>
      <c r="J34" s="54"/>
      <c r="K34" s="54"/>
      <c r="L34" s="54"/>
      <c r="M34" s="54"/>
      <c r="N34" s="54"/>
      <c r="O34" s="63"/>
      <c r="P34" s="83" t="str">
        <f>IF(B34="","",IF(ชื่อนักเรียน!T32="มส","มส",IF(ชื่อนักเรียน!T32="ย้าย","ย้าย",SUM(F34:O34))))</f>
        <v/>
      </c>
      <c r="Q34" s="114" t="str">
        <f t="shared" si="0"/>
        <v/>
      </c>
      <c r="R34" s="115" t="str">
        <f t="shared" si="1"/>
        <v/>
      </c>
      <c r="S34" s="108" t="str">
        <f>IF(B34="","",IF(ชื่อนักเรียน!T32="มส","มส",IF(ชื่อนักเรียน!T32="ย้าย","ย้าย",IF(SUM(F34:O34)&gt;=60,"ผ่าน","-"))))</f>
        <v/>
      </c>
      <c r="T34" s="108" t="str">
        <f>IF(B34="","",IF(ชื่อนักเรียน!T32="มส","ไม่ผ่าน",IF(ชื่อนักเรียน!T32="ย้าย","ย้าย",IF(SUM(F34:O34)&lt;60,"ไม่ผ่าน","-"))))</f>
        <v/>
      </c>
    </row>
    <row r="35" spans="1:20" ht="24.6" x14ac:dyDescent="0.6">
      <c r="A35" s="96">
        <v>29</v>
      </c>
      <c r="B35" s="195" t="str">
        <f>IF(ชื่อนักเรียน!C33="","",CONCATENATE(TRIM(ชื่อนักเรียน!C33),"  ",ชื่อนักเรียน!D33))</f>
        <v/>
      </c>
      <c r="C35" s="196"/>
      <c r="D35" s="196"/>
      <c r="E35" s="197"/>
      <c r="F35" s="60"/>
      <c r="G35" s="54"/>
      <c r="H35" s="54"/>
      <c r="I35" s="54"/>
      <c r="J35" s="54"/>
      <c r="K35" s="54"/>
      <c r="L35" s="54"/>
      <c r="M35" s="54"/>
      <c r="N35" s="54"/>
      <c r="O35" s="63"/>
      <c r="P35" s="83" t="str">
        <f>IF(B35="","",IF(ชื่อนักเรียน!T33="มส","มส",IF(ชื่อนักเรียน!T33="ย้าย","ย้าย",SUM(F35:O35))))</f>
        <v/>
      </c>
      <c r="Q35" s="114" t="str">
        <f t="shared" si="0"/>
        <v/>
      </c>
      <c r="R35" s="115" t="str">
        <f t="shared" si="1"/>
        <v/>
      </c>
      <c r="S35" s="108" t="str">
        <f>IF(B35="","",IF(ชื่อนักเรียน!T33="มส","มส",IF(ชื่อนักเรียน!T33="ย้าย","ย้าย",IF(SUM(F35:O35)&gt;=60,"ผ่าน","-"))))</f>
        <v/>
      </c>
      <c r="T35" s="108" t="str">
        <f>IF(B35="","",IF(ชื่อนักเรียน!T33="มส","ไม่ผ่าน",IF(ชื่อนักเรียน!T33="ย้าย","ย้าย",IF(SUM(F35:O35)&lt;60,"ไม่ผ่าน","-"))))</f>
        <v/>
      </c>
    </row>
    <row r="36" spans="1:20" ht="24.6" x14ac:dyDescent="0.6">
      <c r="A36" s="96">
        <v>30</v>
      </c>
      <c r="B36" s="195" t="str">
        <f>IF(ชื่อนักเรียน!C34="","",CONCATENATE(TRIM(ชื่อนักเรียน!C34),"  ",ชื่อนักเรียน!D34))</f>
        <v/>
      </c>
      <c r="C36" s="196"/>
      <c r="D36" s="196"/>
      <c r="E36" s="197"/>
      <c r="F36" s="60"/>
      <c r="G36" s="54"/>
      <c r="H36" s="54"/>
      <c r="I36" s="54"/>
      <c r="J36" s="54"/>
      <c r="K36" s="54"/>
      <c r="L36" s="54"/>
      <c r="M36" s="54"/>
      <c r="N36" s="54"/>
      <c r="O36" s="63"/>
      <c r="P36" s="83" t="str">
        <f>IF(B36="","",IF(ชื่อนักเรียน!T34="มส","มส",IF(ชื่อนักเรียน!T34="ย้าย","ย้าย",SUM(F36:O36))))</f>
        <v/>
      </c>
      <c r="Q36" s="114" t="str">
        <f t="shared" si="0"/>
        <v/>
      </c>
      <c r="R36" s="115" t="str">
        <f t="shared" si="1"/>
        <v/>
      </c>
      <c r="S36" s="108" t="str">
        <f>IF(B36="","",IF(ชื่อนักเรียน!T34="มส","มส",IF(ชื่อนักเรียน!T34="ย้าย","ย้าย",IF(SUM(F36:O36)&gt;=60,"ผ่าน","-"))))</f>
        <v/>
      </c>
      <c r="T36" s="108" t="str">
        <f>IF(B36="","",IF(ชื่อนักเรียน!T34="มส","ไม่ผ่าน",IF(ชื่อนักเรียน!T34="ย้าย","ย้าย",IF(SUM(F36:O36)&lt;60,"ไม่ผ่าน","-"))))</f>
        <v/>
      </c>
    </row>
    <row r="37" spans="1:20" ht="24.6" x14ac:dyDescent="0.6">
      <c r="A37" s="96">
        <v>31</v>
      </c>
      <c r="B37" s="195" t="str">
        <f>IF(ชื่อนักเรียน!C35="","",CONCATENATE(TRIM(ชื่อนักเรียน!C35),"  ",ชื่อนักเรียน!D35))</f>
        <v/>
      </c>
      <c r="C37" s="196"/>
      <c r="D37" s="196"/>
      <c r="E37" s="197"/>
      <c r="F37" s="60"/>
      <c r="G37" s="54"/>
      <c r="H37" s="54"/>
      <c r="I37" s="54"/>
      <c r="J37" s="54"/>
      <c r="K37" s="54"/>
      <c r="L37" s="54"/>
      <c r="M37" s="54"/>
      <c r="N37" s="54"/>
      <c r="O37" s="63"/>
      <c r="P37" s="83" t="str">
        <f>IF(B37="","",IF(ชื่อนักเรียน!T35="มส","มส",IF(ชื่อนักเรียน!T35="ย้าย","ย้าย",SUM(F37:O37))))</f>
        <v/>
      </c>
      <c r="Q37" s="114" t="str">
        <f t="shared" si="0"/>
        <v/>
      </c>
      <c r="R37" s="115" t="str">
        <f t="shared" si="1"/>
        <v/>
      </c>
      <c r="S37" s="108" t="str">
        <f>IF(B37="","",IF(ชื่อนักเรียน!T35="มส","มส",IF(ชื่อนักเรียน!T35="ย้าย","ย้าย",IF(SUM(F37:O37)&gt;=60,"ผ่าน","-"))))</f>
        <v/>
      </c>
      <c r="T37" s="108" t="str">
        <f>IF(B37="","",IF(ชื่อนักเรียน!T35="มส","ไม่ผ่าน",IF(ชื่อนักเรียน!T35="ย้าย","ย้าย",IF(SUM(F37:O37)&lt;60,"ไม่ผ่าน","-"))))</f>
        <v/>
      </c>
    </row>
    <row r="38" spans="1:20" ht="24.6" x14ac:dyDescent="0.6">
      <c r="A38" s="96">
        <v>32</v>
      </c>
      <c r="B38" s="195" t="str">
        <f>IF(ชื่อนักเรียน!C36="","",CONCATENATE(TRIM(ชื่อนักเรียน!C36),"  ",ชื่อนักเรียน!D36))</f>
        <v/>
      </c>
      <c r="C38" s="196"/>
      <c r="D38" s="196"/>
      <c r="E38" s="197"/>
      <c r="F38" s="60"/>
      <c r="G38" s="54"/>
      <c r="H38" s="54"/>
      <c r="I38" s="54"/>
      <c r="J38" s="54"/>
      <c r="K38" s="54"/>
      <c r="L38" s="54"/>
      <c r="M38" s="54"/>
      <c r="N38" s="54"/>
      <c r="O38" s="63"/>
      <c r="P38" s="83" t="str">
        <f>IF(B38="","",IF(ชื่อนักเรียน!T36="มส","มส",IF(ชื่อนักเรียน!T36="ย้าย","ย้าย",SUM(F38:O38))))</f>
        <v/>
      </c>
      <c r="Q38" s="114" t="str">
        <f t="shared" si="0"/>
        <v/>
      </c>
      <c r="R38" s="115" t="str">
        <f t="shared" si="1"/>
        <v/>
      </c>
      <c r="S38" s="108" t="str">
        <f>IF(B38="","",IF(ชื่อนักเรียน!T36="มส","มส",IF(ชื่อนักเรียน!T36="ย้าย","ย้าย",IF(SUM(F38:O38)&gt;=60,"ผ่าน","-"))))</f>
        <v/>
      </c>
      <c r="T38" s="108" t="str">
        <f>IF(B38="","",IF(ชื่อนักเรียน!T36="มส","ไม่ผ่าน",IF(ชื่อนักเรียน!T36="ย้าย","ย้าย",IF(SUM(F38:O38)&lt;60,"ไม่ผ่าน","-"))))</f>
        <v/>
      </c>
    </row>
    <row r="39" spans="1:20" ht="24.6" x14ac:dyDescent="0.6">
      <c r="A39" s="96">
        <v>33</v>
      </c>
      <c r="B39" s="195" t="str">
        <f>IF(ชื่อนักเรียน!C37="","",CONCATENATE(TRIM(ชื่อนักเรียน!C37),"  ",ชื่อนักเรียน!D37))</f>
        <v/>
      </c>
      <c r="C39" s="196"/>
      <c r="D39" s="196"/>
      <c r="E39" s="197"/>
      <c r="F39" s="60"/>
      <c r="G39" s="54"/>
      <c r="H39" s="54"/>
      <c r="I39" s="54"/>
      <c r="J39" s="54"/>
      <c r="K39" s="54"/>
      <c r="L39" s="54"/>
      <c r="M39" s="54"/>
      <c r="N39" s="54"/>
      <c r="O39" s="63"/>
      <c r="P39" s="83" t="str">
        <f>IF(B39="","",IF(ชื่อนักเรียน!T37="มส","มส",IF(ชื่อนักเรียน!T37="ย้าย","ย้าย",SUM(F39:O39))))</f>
        <v/>
      </c>
      <c r="Q39" s="114" t="str">
        <f t="shared" si="0"/>
        <v/>
      </c>
      <c r="R39" s="115" t="str">
        <f t="shared" si="1"/>
        <v/>
      </c>
      <c r="S39" s="108" t="str">
        <f>IF(B39="","",IF(ชื่อนักเรียน!T37="มส","มส",IF(ชื่อนักเรียน!T37="ย้าย","ย้าย",IF(SUM(F39:O39)&gt;=60,"ผ่าน","-"))))</f>
        <v/>
      </c>
      <c r="T39" s="108" t="str">
        <f>IF(B39="","",IF(ชื่อนักเรียน!T37="มส","ไม่ผ่าน",IF(ชื่อนักเรียน!T37="ย้าย","ย้าย",IF(SUM(F39:O39)&lt;60,"ไม่ผ่าน","-"))))</f>
        <v/>
      </c>
    </row>
    <row r="40" spans="1:20" ht="24.6" x14ac:dyDescent="0.6">
      <c r="A40" s="96">
        <v>34</v>
      </c>
      <c r="B40" s="195" t="str">
        <f>IF(ชื่อนักเรียน!C38="","",CONCATENATE(TRIM(ชื่อนักเรียน!C38),"  ",ชื่อนักเรียน!D38))</f>
        <v/>
      </c>
      <c r="C40" s="196"/>
      <c r="D40" s="196"/>
      <c r="E40" s="197"/>
      <c r="F40" s="60"/>
      <c r="G40" s="54"/>
      <c r="H40" s="54"/>
      <c r="I40" s="54"/>
      <c r="J40" s="54"/>
      <c r="K40" s="54"/>
      <c r="L40" s="54"/>
      <c r="M40" s="54"/>
      <c r="N40" s="54"/>
      <c r="O40" s="63"/>
      <c r="P40" s="83" t="str">
        <f>IF(B40="","",IF(ชื่อนักเรียน!T38="มส","มส",IF(ชื่อนักเรียน!T38="ย้าย","ย้าย",SUM(F40:O40))))</f>
        <v/>
      </c>
      <c r="Q40" s="114" t="str">
        <f t="shared" si="0"/>
        <v/>
      </c>
      <c r="R40" s="115" t="str">
        <f t="shared" si="1"/>
        <v/>
      </c>
      <c r="S40" s="108" t="str">
        <f>IF(B40="","",IF(ชื่อนักเรียน!T38="มส","มส",IF(ชื่อนักเรียน!T38="ย้าย","ย้าย",IF(SUM(F40:O40)&gt;=60,"ผ่าน","-"))))</f>
        <v/>
      </c>
      <c r="T40" s="108" t="str">
        <f>IF(B40="","",IF(ชื่อนักเรียน!T38="มส","ไม่ผ่าน",IF(ชื่อนักเรียน!T38="ย้าย","ย้าย",IF(SUM(F40:O40)&lt;60,"ไม่ผ่าน","-"))))</f>
        <v/>
      </c>
    </row>
    <row r="41" spans="1:20" ht="24.6" x14ac:dyDescent="0.6">
      <c r="A41" s="96">
        <v>35</v>
      </c>
      <c r="B41" s="195" t="str">
        <f>IF(ชื่อนักเรียน!C39="","",CONCATENATE(TRIM(ชื่อนักเรียน!C39),"  ",ชื่อนักเรียน!D39))</f>
        <v/>
      </c>
      <c r="C41" s="196"/>
      <c r="D41" s="196"/>
      <c r="E41" s="197"/>
      <c r="F41" s="60"/>
      <c r="G41" s="54"/>
      <c r="H41" s="54"/>
      <c r="I41" s="54"/>
      <c r="J41" s="54"/>
      <c r="K41" s="54"/>
      <c r="L41" s="54"/>
      <c r="M41" s="54"/>
      <c r="N41" s="54"/>
      <c r="O41" s="63"/>
      <c r="P41" s="83" t="str">
        <f>IF(B41="","",IF(ชื่อนักเรียน!T39="มส","มส",IF(ชื่อนักเรียน!T39="ย้าย","ย้าย",SUM(F41:O41))))</f>
        <v/>
      </c>
      <c r="Q41" s="114" t="str">
        <f t="shared" si="0"/>
        <v/>
      </c>
      <c r="R41" s="115" t="str">
        <f t="shared" si="1"/>
        <v/>
      </c>
      <c r="S41" s="108" t="str">
        <f>IF(B41="","",IF(ชื่อนักเรียน!T39="มส","มส",IF(ชื่อนักเรียน!T39="ย้าย","ย้าย",IF(SUM(F41:O41)&gt;=60,"ผ่าน","-"))))</f>
        <v/>
      </c>
      <c r="T41" s="108" t="str">
        <f>IF(B41="","",IF(ชื่อนักเรียน!T39="มส","ไม่ผ่าน",IF(ชื่อนักเรียน!T39="ย้าย","ย้าย",IF(SUM(F41:O41)&lt;60,"ไม่ผ่าน","-"))))</f>
        <v/>
      </c>
    </row>
    <row r="42" spans="1:20" ht="24.6" x14ac:dyDescent="0.6">
      <c r="A42" s="96">
        <v>36</v>
      </c>
      <c r="B42" s="195" t="str">
        <f>IF(ชื่อนักเรียน!C40="","",CONCATENATE(TRIM(ชื่อนักเรียน!C40),"  ",ชื่อนักเรียน!D40))</f>
        <v/>
      </c>
      <c r="C42" s="196"/>
      <c r="D42" s="196"/>
      <c r="E42" s="197"/>
      <c r="F42" s="60"/>
      <c r="G42" s="54"/>
      <c r="H42" s="54"/>
      <c r="I42" s="54"/>
      <c r="J42" s="54"/>
      <c r="K42" s="54"/>
      <c r="L42" s="54"/>
      <c r="M42" s="54"/>
      <c r="N42" s="54"/>
      <c r="O42" s="63"/>
      <c r="P42" s="83" t="str">
        <f>IF(B42="","",IF(ชื่อนักเรียน!T40="มส","มส",IF(ชื่อนักเรียน!T40="ย้าย","ย้าย",SUM(F42:O42))))</f>
        <v/>
      </c>
      <c r="Q42" s="114" t="str">
        <f t="shared" si="0"/>
        <v/>
      </c>
      <c r="R42" s="115" t="str">
        <f t="shared" si="1"/>
        <v/>
      </c>
      <c r="S42" s="108" t="str">
        <f>IF(B42="","",IF(ชื่อนักเรียน!T40="มส","มส",IF(ชื่อนักเรียน!T40="ย้าย","ย้าย",IF(SUM(F42:O42)&gt;=60,"ผ่าน","-"))))</f>
        <v/>
      </c>
      <c r="T42" s="108" t="str">
        <f>IF(B42="","",IF(ชื่อนักเรียน!T40="มส","ไม่ผ่าน",IF(ชื่อนักเรียน!T40="ย้าย","ย้าย",IF(SUM(F42:O42)&lt;60,"ไม่ผ่าน","-"))))</f>
        <v/>
      </c>
    </row>
    <row r="43" spans="1:20" ht="24.6" x14ac:dyDescent="0.6">
      <c r="A43" s="96">
        <v>37</v>
      </c>
      <c r="B43" s="195" t="str">
        <f>IF(ชื่อนักเรียน!C41="","",CONCATENATE(TRIM(ชื่อนักเรียน!C41),"  ",ชื่อนักเรียน!D41))</f>
        <v/>
      </c>
      <c r="C43" s="196"/>
      <c r="D43" s="196"/>
      <c r="E43" s="197"/>
      <c r="F43" s="60"/>
      <c r="G43" s="54"/>
      <c r="H43" s="54"/>
      <c r="I43" s="54"/>
      <c r="J43" s="54"/>
      <c r="K43" s="54"/>
      <c r="L43" s="54"/>
      <c r="M43" s="54"/>
      <c r="N43" s="54"/>
      <c r="O43" s="63"/>
      <c r="P43" s="83" t="str">
        <f>IF(B43="","",IF(ชื่อนักเรียน!T41="มส","มส",IF(ชื่อนักเรียน!T41="ย้าย","ย้าย",SUM(F43:O43))))</f>
        <v/>
      </c>
      <c r="Q43" s="114" t="str">
        <f t="shared" si="0"/>
        <v/>
      </c>
      <c r="R43" s="115" t="str">
        <f t="shared" si="1"/>
        <v/>
      </c>
      <c r="S43" s="108" t="str">
        <f>IF(B43="","",IF(ชื่อนักเรียน!T41="มส","มส",IF(ชื่อนักเรียน!T41="ย้าย","ย้าย",IF(SUM(F43:O43)&gt;=60,"ผ่าน","-"))))</f>
        <v/>
      </c>
      <c r="T43" s="108" t="str">
        <f>IF(B43="","",IF(ชื่อนักเรียน!T41="มส","ไม่ผ่าน",IF(ชื่อนักเรียน!T41="ย้าย","ย้าย",IF(SUM(F43:O43)&lt;60,"ไม่ผ่าน","-"))))</f>
        <v/>
      </c>
    </row>
    <row r="44" spans="1:20" ht="24.6" x14ac:dyDescent="0.6">
      <c r="A44" s="96">
        <v>38</v>
      </c>
      <c r="B44" s="195" t="str">
        <f>IF(ชื่อนักเรียน!C42="","",CONCATENATE(TRIM(ชื่อนักเรียน!C42),"  ",ชื่อนักเรียน!D42))</f>
        <v/>
      </c>
      <c r="C44" s="196"/>
      <c r="D44" s="196"/>
      <c r="E44" s="197"/>
      <c r="F44" s="60"/>
      <c r="G44" s="54"/>
      <c r="H44" s="54"/>
      <c r="I44" s="54"/>
      <c r="J44" s="54"/>
      <c r="K44" s="54"/>
      <c r="L44" s="54"/>
      <c r="M44" s="54"/>
      <c r="N44" s="54"/>
      <c r="O44" s="63"/>
      <c r="P44" s="83" t="str">
        <f>IF(B44="","",IF(ชื่อนักเรียน!T42="มส","มส",IF(ชื่อนักเรียน!T42="ย้าย","ย้าย",SUM(F44:O44))))</f>
        <v/>
      </c>
      <c r="Q44" s="114" t="str">
        <f t="shared" si="0"/>
        <v/>
      </c>
      <c r="R44" s="115" t="str">
        <f t="shared" si="1"/>
        <v/>
      </c>
      <c r="S44" s="108" t="str">
        <f>IF(B44="","",IF(ชื่อนักเรียน!T42="มส","มส",IF(ชื่อนักเรียน!T42="ย้าย","ย้าย",IF(SUM(F44:O44)&gt;=60,"ผ่าน","-"))))</f>
        <v/>
      </c>
      <c r="T44" s="108" t="str">
        <f>IF(B44="","",IF(ชื่อนักเรียน!T42="มส","ไม่ผ่าน",IF(ชื่อนักเรียน!T42="ย้าย","ย้าย",IF(SUM(F44:O44)&lt;60,"ไม่ผ่าน","-"))))</f>
        <v/>
      </c>
    </row>
    <row r="45" spans="1:20" ht="24.6" x14ac:dyDescent="0.6">
      <c r="A45" s="96">
        <v>39</v>
      </c>
      <c r="B45" s="195" t="str">
        <f>IF(ชื่อนักเรียน!C43="","",CONCATENATE(TRIM(ชื่อนักเรียน!C43),"  ",ชื่อนักเรียน!D43))</f>
        <v/>
      </c>
      <c r="C45" s="196"/>
      <c r="D45" s="196"/>
      <c r="E45" s="197"/>
      <c r="F45" s="60"/>
      <c r="G45" s="54"/>
      <c r="H45" s="54"/>
      <c r="I45" s="54"/>
      <c r="J45" s="54"/>
      <c r="K45" s="54"/>
      <c r="L45" s="54"/>
      <c r="M45" s="54"/>
      <c r="N45" s="54"/>
      <c r="O45" s="63"/>
      <c r="P45" s="83" t="str">
        <f>IF(B45="","",IF(ชื่อนักเรียน!T43="มส","มส",IF(ชื่อนักเรียน!T43="ย้าย","ย้าย",SUM(F45:O45))))</f>
        <v/>
      </c>
      <c r="Q45" s="114" t="str">
        <f t="shared" si="0"/>
        <v/>
      </c>
      <c r="R45" s="115" t="str">
        <f t="shared" si="1"/>
        <v/>
      </c>
      <c r="S45" s="108" t="str">
        <f>IF(B45="","",IF(ชื่อนักเรียน!T43="มส","มส",IF(ชื่อนักเรียน!T43="ย้าย","ย้าย",IF(SUM(F45:O45)&gt;=60,"ผ่าน","-"))))</f>
        <v/>
      </c>
      <c r="T45" s="108" t="str">
        <f>IF(B45="","",IF(ชื่อนักเรียน!T43="มส","ไม่ผ่าน",IF(ชื่อนักเรียน!T43="ย้าย","ย้าย",IF(SUM(F45:O45)&lt;60,"ไม่ผ่าน","-"))))</f>
        <v/>
      </c>
    </row>
    <row r="46" spans="1:20" ht="24.6" x14ac:dyDescent="0.6">
      <c r="A46" s="96">
        <v>40</v>
      </c>
      <c r="B46" s="195" t="str">
        <f>IF(ชื่อนักเรียน!C44="","",CONCATENATE(TRIM(ชื่อนักเรียน!C44),"  ",ชื่อนักเรียน!D44))</f>
        <v/>
      </c>
      <c r="C46" s="196"/>
      <c r="D46" s="196"/>
      <c r="E46" s="197"/>
      <c r="F46" s="60"/>
      <c r="G46" s="54"/>
      <c r="H46" s="54"/>
      <c r="I46" s="54"/>
      <c r="J46" s="54"/>
      <c r="K46" s="54"/>
      <c r="L46" s="54"/>
      <c r="M46" s="54"/>
      <c r="N46" s="54"/>
      <c r="O46" s="63"/>
      <c r="P46" s="83" t="str">
        <f>IF(B46="","",IF(ชื่อนักเรียน!T44="มส","มส",IF(ชื่อนักเรียน!T44="ย้าย","ย้าย",SUM(F46:O46))))</f>
        <v/>
      </c>
      <c r="Q46" s="114" t="str">
        <f t="shared" si="0"/>
        <v/>
      </c>
      <c r="R46" s="115" t="str">
        <f t="shared" si="1"/>
        <v/>
      </c>
      <c r="S46" s="108" t="str">
        <f>IF(B46="","",IF(ชื่อนักเรียน!T44="มส","มส",IF(ชื่อนักเรียน!T44="ย้าย","ย้าย",IF(SUM(F46:O46)&gt;=60,"ผ่าน","-"))))</f>
        <v/>
      </c>
      <c r="T46" s="108" t="str">
        <f>IF(B46="","",IF(ชื่อนักเรียน!T44="มส","ไม่ผ่าน",IF(ชื่อนักเรียน!T44="ย้าย","ย้าย",IF(SUM(F46:O46)&lt;60,"ไม่ผ่าน","-"))))</f>
        <v/>
      </c>
    </row>
    <row r="47" spans="1:20" ht="24.6" x14ac:dyDescent="0.6">
      <c r="A47" s="96">
        <v>41</v>
      </c>
      <c r="B47" s="195" t="str">
        <f>IF(ชื่อนักเรียน!C45="","",CONCATENATE(TRIM(ชื่อนักเรียน!C45),"  ",ชื่อนักเรียน!D45))</f>
        <v/>
      </c>
      <c r="C47" s="196"/>
      <c r="D47" s="196"/>
      <c r="E47" s="197"/>
      <c r="F47" s="60"/>
      <c r="G47" s="54"/>
      <c r="H47" s="54"/>
      <c r="I47" s="54"/>
      <c r="J47" s="54"/>
      <c r="K47" s="54"/>
      <c r="L47" s="54"/>
      <c r="M47" s="54"/>
      <c r="N47" s="54"/>
      <c r="O47" s="63"/>
      <c r="P47" s="83" t="str">
        <f>IF(B47="","",IF(ชื่อนักเรียน!T45="มส","มส",IF(ชื่อนักเรียน!T45="ย้าย","ย้าย",SUM(F47:O47))))</f>
        <v/>
      </c>
      <c r="Q47" s="114" t="str">
        <f t="shared" si="0"/>
        <v/>
      </c>
      <c r="R47" s="115" t="str">
        <f t="shared" si="1"/>
        <v/>
      </c>
      <c r="S47" s="108" t="str">
        <f>IF(B47="","",IF(ชื่อนักเรียน!T45="มส","มส",IF(ชื่อนักเรียน!T45="ย้าย","ย้าย",IF(SUM(F47:O47)&gt;=60,"ผ่าน","-"))))</f>
        <v/>
      </c>
      <c r="T47" s="108" t="str">
        <f>IF(B47="","",IF(ชื่อนักเรียน!T45="มส","ไม่ผ่าน",IF(ชื่อนักเรียน!T45="ย้าย","ย้าย",IF(SUM(F47:O47)&lt;60,"ไม่ผ่าน","-"))))</f>
        <v/>
      </c>
    </row>
    <row r="48" spans="1:20" ht="24.6" x14ac:dyDescent="0.6">
      <c r="A48" s="96">
        <v>42</v>
      </c>
      <c r="B48" s="195" t="str">
        <f>IF(ชื่อนักเรียน!C46="","",CONCATENATE(TRIM(ชื่อนักเรียน!C46),"  ",ชื่อนักเรียน!D46))</f>
        <v/>
      </c>
      <c r="C48" s="196"/>
      <c r="D48" s="196"/>
      <c r="E48" s="197"/>
      <c r="F48" s="60"/>
      <c r="G48" s="54"/>
      <c r="H48" s="54"/>
      <c r="I48" s="54"/>
      <c r="J48" s="54"/>
      <c r="K48" s="54"/>
      <c r="L48" s="54"/>
      <c r="M48" s="54"/>
      <c r="N48" s="54"/>
      <c r="O48" s="63"/>
      <c r="P48" s="83" t="str">
        <f>IF(B48="","",IF(ชื่อนักเรียน!T46="มส","มส",IF(ชื่อนักเรียน!T46="ย้าย","ย้าย",SUM(F48:O48))))</f>
        <v/>
      </c>
      <c r="Q48" s="114" t="str">
        <f t="shared" si="0"/>
        <v/>
      </c>
      <c r="R48" s="115" t="str">
        <f t="shared" si="1"/>
        <v/>
      </c>
      <c r="S48" s="108" t="str">
        <f>IF(B48="","",IF(ชื่อนักเรียน!T46="มส","มส",IF(ชื่อนักเรียน!T46="ย้าย","ย้าย",IF(SUM(F48:O48)&gt;=60,"ผ่าน","-"))))</f>
        <v/>
      </c>
      <c r="T48" s="108" t="str">
        <f>IF(B48="","",IF(ชื่อนักเรียน!T46="มส","ไม่ผ่าน",IF(ชื่อนักเรียน!T46="ย้าย","ย้าย",IF(SUM(F48:O48)&lt;60,"ไม่ผ่าน","-"))))</f>
        <v/>
      </c>
    </row>
    <row r="49" spans="1:20" ht="24.6" x14ac:dyDescent="0.6">
      <c r="A49" s="96">
        <v>43</v>
      </c>
      <c r="B49" s="195" t="str">
        <f>IF(ชื่อนักเรียน!C47="","",CONCATENATE(TRIM(ชื่อนักเรียน!C47),"  ",ชื่อนักเรียน!D47))</f>
        <v/>
      </c>
      <c r="C49" s="196"/>
      <c r="D49" s="196"/>
      <c r="E49" s="197"/>
      <c r="F49" s="60"/>
      <c r="G49" s="54"/>
      <c r="H49" s="54"/>
      <c r="I49" s="54"/>
      <c r="J49" s="54"/>
      <c r="K49" s="54"/>
      <c r="L49" s="54"/>
      <c r="M49" s="54"/>
      <c r="N49" s="54"/>
      <c r="O49" s="63"/>
      <c r="P49" s="83" t="str">
        <f>IF(B49="","",IF(ชื่อนักเรียน!T47="มส","มส",IF(ชื่อนักเรียน!T47="ย้าย","ย้าย",SUM(F49:O49))))</f>
        <v/>
      </c>
      <c r="Q49" s="114" t="str">
        <f t="shared" si="0"/>
        <v/>
      </c>
      <c r="R49" s="115" t="str">
        <f t="shared" si="1"/>
        <v/>
      </c>
      <c r="S49" s="108" t="str">
        <f>IF(B49="","",IF(ชื่อนักเรียน!T47="มส","มส",IF(ชื่อนักเรียน!T47="ย้าย","ย้าย",IF(SUM(F49:O49)&gt;=60,"ผ่าน","-"))))</f>
        <v/>
      </c>
      <c r="T49" s="108" t="str">
        <f>IF(B49="","",IF(ชื่อนักเรียน!T47="มส","ไม่ผ่าน",IF(ชื่อนักเรียน!T47="ย้าย","ย้าย",IF(SUM(F49:O49)&lt;60,"ไม่ผ่าน","-"))))</f>
        <v/>
      </c>
    </row>
    <row r="50" spans="1:20" ht="24.6" x14ac:dyDescent="0.6">
      <c r="A50" s="96">
        <v>44</v>
      </c>
      <c r="B50" s="195" t="str">
        <f>IF(ชื่อนักเรียน!C48="","",CONCATENATE(TRIM(ชื่อนักเรียน!C48),"  ",ชื่อนักเรียน!D48))</f>
        <v/>
      </c>
      <c r="C50" s="196"/>
      <c r="D50" s="196"/>
      <c r="E50" s="197"/>
      <c r="F50" s="60"/>
      <c r="G50" s="54"/>
      <c r="H50" s="54"/>
      <c r="I50" s="54"/>
      <c r="J50" s="54"/>
      <c r="K50" s="54"/>
      <c r="L50" s="54"/>
      <c r="M50" s="54"/>
      <c r="N50" s="54"/>
      <c r="O50" s="63"/>
      <c r="P50" s="83" t="str">
        <f>IF(B50="","",IF(ชื่อนักเรียน!T48="มส","มส",IF(ชื่อนักเรียน!T48="ย้าย","ย้าย",SUM(F50:O50))))</f>
        <v/>
      </c>
      <c r="Q50" s="114" t="str">
        <f t="shared" si="0"/>
        <v/>
      </c>
      <c r="R50" s="115" t="str">
        <f t="shared" si="1"/>
        <v/>
      </c>
      <c r="S50" s="108" t="str">
        <f>IF(B50="","",IF(ชื่อนักเรียน!T48="มส","มส",IF(ชื่อนักเรียน!T48="ย้าย","ย้าย",IF(SUM(F50:O50)&gt;=60,"ผ่าน","-"))))</f>
        <v/>
      </c>
      <c r="T50" s="108" t="str">
        <f>IF(B50="","",IF(ชื่อนักเรียน!T48="มส","ไม่ผ่าน",IF(ชื่อนักเรียน!T48="ย้าย","ย้าย",IF(SUM(F50:O50)&lt;60,"ไม่ผ่าน","-"))))</f>
        <v/>
      </c>
    </row>
    <row r="51" spans="1:20" ht="24.6" x14ac:dyDescent="0.6">
      <c r="A51" s="99">
        <v>45</v>
      </c>
      <c r="B51" s="206" t="str">
        <f>IF(ชื่อนักเรียน!C49="","",CONCATENATE(TRIM(ชื่อนักเรียน!C49),"  ",ชื่อนักเรียน!D49))</f>
        <v/>
      </c>
      <c r="C51" s="207"/>
      <c r="D51" s="207"/>
      <c r="E51" s="208"/>
      <c r="F51" s="61"/>
      <c r="G51" s="57"/>
      <c r="H51" s="57"/>
      <c r="I51" s="57"/>
      <c r="J51" s="57"/>
      <c r="K51" s="57"/>
      <c r="L51" s="57"/>
      <c r="M51" s="57"/>
      <c r="N51" s="57"/>
      <c r="O51" s="64"/>
      <c r="P51" s="84" t="str">
        <f>IF(B51="","",IF(ชื่อนักเรียน!T49="มส","มส",IF(ชื่อนักเรียน!T49="ย้าย","ย้าย",SUM(F51:O51))))</f>
        <v/>
      </c>
      <c r="Q51" s="116" t="str">
        <f t="shared" si="0"/>
        <v/>
      </c>
      <c r="R51" s="117" t="str">
        <f t="shared" si="1"/>
        <v/>
      </c>
      <c r="S51" s="108" t="str">
        <f>IF(B51="","",IF(ชื่อนักเรียน!T49="มส","มส",IF(ชื่อนักเรียน!T49="ย้าย","ย้าย",IF(SUM(F51:O51)&gt;=60,"ผ่าน","-"))))</f>
        <v/>
      </c>
      <c r="T51" s="108" t="str">
        <f>IF(B51="","",IF(ชื่อนักเรียน!T49="มส","ไม่ผ่าน",IF(ชื่อนักเรียน!T49="ย้าย","ย้าย",IF(SUM(F51:O51)&lt;60,"ไม่ผ่าน","-"))))</f>
        <v/>
      </c>
    </row>
    <row r="52" spans="1:20" x14ac:dyDescent="0.6">
      <c r="S52" s="102">
        <f>COUNTIF('4.คะแนน'!S7:S51,"ผ่าน")</f>
        <v>0</v>
      </c>
      <c r="T52" s="102">
        <f>COUNTIF('4.คะแนน'!T7:T51,"ไม่ผ่าน")</f>
        <v>0</v>
      </c>
    </row>
    <row r="53" spans="1:20" x14ac:dyDescent="0.6">
      <c r="B53" s="88" t="s">
        <v>61</v>
      </c>
      <c r="C53" s="88" t="s">
        <v>57</v>
      </c>
      <c r="G53" s="88" t="s">
        <v>62</v>
      </c>
      <c r="J53" s="88" t="s">
        <v>5</v>
      </c>
      <c r="L53" s="88" t="s">
        <v>63</v>
      </c>
    </row>
    <row r="54" spans="1:20" x14ac:dyDescent="0.6">
      <c r="C54" s="88" t="s">
        <v>57</v>
      </c>
      <c r="G54" s="88" t="s">
        <v>64</v>
      </c>
      <c r="J54" s="88" t="s">
        <v>5</v>
      </c>
      <c r="L54" s="88" t="s">
        <v>65</v>
      </c>
    </row>
    <row r="57" spans="1:20" x14ac:dyDescent="0.6">
      <c r="B57" s="205" t="s">
        <v>66</v>
      </c>
      <c r="C57" s="205"/>
      <c r="D57" s="205"/>
      <c r="E57" s="205"/>
      <c r="J57" s="205" t="s">
        <v>66</v>
      </c>
      <c r="K57" s="205"/>
      <c r="L57" s="205"/>
      <c r="M57" s="205"/>
      <c r="N57" s="205"/>
      <c r="O57" s="205"/>
      <c r="P57" s="205"/>
      <c r="Q57" s="205"/>
    </row>
    <row r="58" spans="1:20" x14ac:dyDescent="0.6">
      <c r="B58" s="205" t="str">
        <f>IF(ข้อมูลเบื้องต้น!D13="","",CONCATENATE("(",ข้อมูลเบื้องต้น!D13,")"))</f>
        <v/>
      </c>
      <c r="C58" s="205"/>
      <c r="D58" s="205"/>
      <c r="E58" s="205"/>
      <c r="J58" s="205" t="str">
        <f>IF(ข้อมูลเบื้องต้น!D19="","",CONCATENATE("(",ข้อมูลเบื้องต้น!D19,")"))</f>
        <v>(นางสาวมรกต  แหวนประดับ)</v>
      </c>
      <c r="K58" s="205"/>
      <c r="L58" s="205"/>
      <c r="M58" s="205"/>
      <c r="N58" s="205"/>
      <c r="O58" s="205"/>
      <c r="P58" s="205"/>
      <c r="Q58" s="205"/>
    </row>
    <row r="59" spans="1:20" x14ac:dyDescent="0.6">
      <c r="B59" s="205" t="s">
        <v>67</v>
      </c>
      <c r="C59" s="205"/>
      <c r="D59" s="205"/>
      <c r="E59" s="205"/>
      <c r="J59" s="205" t="s">
        <v>68</v>
      </c>
      <c r="K59" s="205"/>
      <c r="L59" s="205"/>
      <c r="M59" s="205"/>
      <c r="N59" s="205"/>
      <c r="O59" s="205"/>
      <c r="P59" s="205"/>
      <c r="Q59" s="205"/>
    </row>
    <row r="62" spans="1:20" x14ac:dyDescent="0.6">
      <c r="C62" s="205" t="s">
        <v>66</v>
      </c>
      <c r="D62" s="205"/>
      <c r="E62" s="205"/>
      <c r="F62" s="205"/>
      <c r="G62" s="205"/>
      <c r="H62" s="205"/>
      <c r="I62" s="205"/>
      <c r="J62" s="205"/>
      <c r="K62" s="205"/>
      <c r="L62" s="205"/>
    </row>
    <row r="63" spans="1:20" x14ac:dyDescent="0.6">
      <c r="C63" s="205" t="str">
        <f>IF(ข้อมูลเบื้องต้น!D27="","",CONCATENATE("(",ข้อมูลเบื้องต้น!D27,")"))</f>
        <v>(นายอัศวิน  คงเพ็ชรศักดิ์)</v>
      </c>
      <c r="D63" s="205"/>
      <c r="E63" s="205"/>
      <c r="F63" s="205"/>
      <c r="G63" s="205"/>
      <c r="H63" s="205"/>
      <c r="I63" s="205"/>
      <c r="J63" s="205"/>
      <c r="K63" s="205"/>
      <c r="L63" s="205"/>
    </row>
    <row r="64" spans="1:20" x14ac:dyDescent="0.6">
      <c r="C64" s="205" t="s">
        <v>69</v>
      </c>
      <c r="D64" s="205"/>
      <c r="E64" s="205"/>
      <c r="F64" s="205"/>
      <c r="G64" s="205"/>
      <c r="H64" s="205"/>
      <c r="I64" s="205"/>
      <c r="J64" s="205"/>
      <c r="K64" s="205"/>
      <c r="L64" s="205"/>
    </row>
  </sheetData>
  <sheetProtection algorithmName="SHA-512" hashValue="huq2qgM0zKk3CBdHhQDIiy4t1saZNHM5peJHHGWIp0QPhSV00lJY2ScvxFkNx2814FcrN16DFTpCdRowmFNiJA==" saltValue="xweSH46uhqzMEg8oz8VRdg==" spinCount="100000" sheet="1" scenarios="1"/>
  <mergeCells count="63">
    <mergeCell ref="C62:L62"/>
    <mergeCell ref="C63:L63"/>
    <mergeCell ref="C64:L64"/>
    <mergeCell ref="P4:P5"/>
    <mergeCell ref="F4:O4"/>
    <mergeCell ref="B48:E48"/>
    <mergeCell ref="B37:E37"/>
    <mergeCell ref="B38:E38"/>
    <mergeCell ref="B39:E39"/>
    <mergeCell ref="B40:E40"/>
    <mergeCell ref="B41:E41"/>
    <mergeCell ref="B42:E42"/>
    <mergeCell ref="B31:E31"/>
    <mergeCell ref="B32:E32"/>
    <mergeCell ref="B33:E33"/>
    <mergeCell ref="B34:E34"/>
    <mergeCell ref="B49:E49"/>
    <mergeCell ref="B50:E50"/>
    <mergeCell ref="B51:E51"/>
    <mergeCell ref="C4:E5"/>
    <mergeCell ref="B43:E43"/>
    <mergeCell ref="B44:E44"/>
    <mergeCell ref="B45:E45"/>
    <mergeCell ref="B46:E46"/>
    <mergeCell ref="B47:E47"/>
    <mergeCell ref="B35:E35"/>
    <mergeCell ref="B36:E36"/>
    <mergeCell ref="B25:E25"/>
    <mergeCell ref="B26:E26"/>
    <mergeCell ref="B27:E27"/>
    <mergeCell ref="B28:E28"/>
    <mergeCell ref="B29:E29"/>
    <mergeCell ref="B57:E57"/>
    <mergeCell ref="B58:E58"/>
    <mergeCell ref="B59:E59"/>
    <mergeCell ref="J57:Q57"/>
    <mergeCell ref="J58:Q58"/>
    <mergeCell ref="J59:Q59"/>
    <mergeCell ref="B30:E30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A1:R1"/>
    <mergeCell ref="A2:R2"/>
    <mergeCell ref="A4:A6"/>
    <mergeCell ref="B4:B6"/>
    <mergeCell ref="C6:E6"/>
    <mergeCell ref="B7:E7"/>
    <mergeCell ref="B8:E8"/>
    <mergeCell ref="B9:E9"/>
    <mergeCell ref="B10:E10"/>
    <mergeCell ref="B11:E11"/>
    <mergeCell ref="Q4:R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3" orientation="portrait" r:id="rId1"/>
  <rowBreaks count="1" manualBreakCount="1">
    <brk id="31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87E2-1209-4D1C-8DD6-0BF4D3EEB477}">
  <sheetPr>
    <tabColor rgb="FFFF0000"/>
  </sheetPr>
  <dimension ref="A1:D31"/>
  <sheetViews>
    <sheetView view="pageBreakPreview" zoomScale="60" zoomScaleNormal="100" workbookViewId="0">
      <selection sqref="A1:D1"/>
    </sheetView>
  </sheetViews>
  <sheetFormatPr defaultColWidth="9.09765625" defaultRowHeight="24.6" x14ac:dyDescent="0.7"/>
  <cols>
    <col min="1" max="1" width="10.59765625" style="87" customWidth="1"/>
    <col min="2" max="2" width="44" style="86" customWidth="1"/>
    <col min="3" max="3" width="15.296875" style="87" customWidth="1"/>
    <col min="4" max="4" width="17.09765625" style="87" customWidth="1"/>
    <col min="5" max="16384" width="9.09765625" style="86"/>
  </cols>
  <sheetData>
    <row r="1" spans="1:4" x14ac:dyDescent="0.7">
      <c r="A1" s="218" t="str">
        <f>IF(ข้อมูลเบื้องต้น!D11="","",CONCATENATE("กำหนดการสอนกิจกรรม ",ข้อมูลเบื้องต้น!D11))</f>
        <v/>
      </c>
      <c r="B1" s="218"/>
      <c r="C1" s="218"/>
      <c r="D1" s="218"/>
    </row>
    <row r="3" spans="1:4" x14ac:dyDescent="0.7">
      <c r="A3" s="110" t="s">
        <v>53</v>
      </c>
      <c r="B3" s="110" t="s">
        <v>70</v>
      </c>
      <c r="C3" s="110" t="s">
        <v>71</v>
      </c>
      <c r="D3" s="110" t="s">
        <v>72</v>
      </c>
    </row>
    <row r="4" spans="1:4" x14ac:dyDescent="0.7">
      <c r="A4" s="109"/>
      <c r="B4" s="111"/>
      <c r="C4" s="109"/>
      <c r="D4" s="109"/>
    </row>
    <row r="5" spans="1:4" x14ac:dyDescent="0.7">
      <c r="A5" s="109"/>
      <c r="B5" s="111"/>
      <c r="C5" s="109"/>
      <c r="D5" s="109"/>
    </row>
    <row r="6" spans="1:4" x14ac:dyDescent="0.7">
      <c r="A6" s="109"/>
      <c r="B6" s="111"/>
      <c r="C6" s="109"/>
      <c r="D6" s="109"/>
    </row>
    <row r="7" spans="1:4" x14ac:dyDescent="0.7">
      <c r="A7" s="109"/>
      <c r="B7" s="111"/>
      <c r="C7" s="109"/>
      <c r="D7" s="109"/>
    </row>
    <row r="8" spans="1:4" x14ac:dyDescent="0.7">
      <c r="A8" s="109"/>
      <c r="B8" s="111"/>
      <c r="C8" s="109"/>
      <c r="D8" s="109"/>
    </row>
    <row r="9" spans="1:4" x14ac:dyDescent="0.7">
      <c r="A9" s="109"/>
      <c r="B9" s="111"/>
      <c r="C9" s="109"/>
      <c r="D9" s="109"/>
    </row>
    <row r="10" spans="1:4" x14ac:dyDescent="0.7">
      <c r="A10" s="109"/>
      <c r="B10" s="111"/>
      <c r="C10" s="109"/>
      <c r="D10" s="109"/>
    </row>
    <row r="11" spans="1:4" x14ac:dyDescent="0.7">
      <c r="A11" s="109"/>
      <c r="B11" s="111"/>
      <c r="C11" s="109"/>
      <c r="D11" s="109"/>
    </row>
    <row r="12" spans="1:4" x14ac:dyDescent="0.7">
      <c r="A12" s="109"/>
      <c r="B12" s="111"/>
      <c r="C12" s="109"/>
      <c r="D12" s="109"/>
    </row>
    <row r="13" spans="1:4" x14ac:dyDescent="0.7">
      <c r="A13" s="109"/>
      <c r="B13" s="111"/>
      <c r="C13" s="109"/>
      <c r="D13" s="109"/>
    </row>
    <row r="14" spans="1:4" x14ac:dyDescent="0.7">
      <c r="A14" s="109"/>
      <c r="B14" s="111"/>
      <c r="C14" s="109"/>
      <c r="D14" s="109"/>
    </row>
    <row r="15" spans="1:4" x14ac:dyDescent="0.7">
      <c r="A15" s="109"/>
      <c r="B15" s="111"/>
      <c r="C15" s="109"/>
      <c r="D15" s="109"/>
    </row>
    <row r="16" spans="1:4" x14ac:dyDescent="0.7">
      <c r="A16" s="109"/>
      <c r="B16" s="111"/>
      <c r="C16" s="109"/>
      <c r="D16" s="109"/>
    </row>
    <row r="17" spans="1:4" x14ac:dyDescent="0.7">
      <c r="A17" s="109"/>
      <c r="B17" s="111"/>
      <c r="C17" s="109"/>
      <c r="D17" s="109"/>
    </row>
    <row r="18" spans="1:4" x14ac:dyDescent="0.7">
      <c r="A18" s="109"/>
      <c r="B18" s="111"/>
      <c r="C18" s="109"/>
      <c r="D18" s="109"/>
    </row>
    <row r="19" spans="1:4" x14ac:dyDescent="0.7">
      <c r="A19" s="109"/>
      <c r="B19" s="111"/>
      <c r="C19" s="109"/>
      <c r="D19" s="109"/>
    </row>
    <row r="20" spans="1:4" x14ac:dyDescent="0.7">
      <c r="A20" s="109"/>
      <c r="B20" s="111"/>
      <c r="C20" s="109"/>
      <c r="D20" s="109"/>
    </row>
    <row r="21" spans="1:4" x14ac:dyDescent="0.7">
      <c r="A21" s="109"/>
      <c r="B21" s="111"/>
      <c r="C21" s="109"/>
      <c r="D21" s="109"/>
    </row>
    <row r="22" spans="1:4" x14ac:dyDescent="0.7">
      <c r="A22" s="109"/>
      <c r="B22" s="111"/>
      <c r="C22" s="109"/>
      <c r="D22" s="109"/>
    </row>
    <row r="23" spans="1:4" x14ac:dyDescent="0.7">
      <c r="A23" s="109"/>
      <c r="B23" s="111"/>
      <c r="C23" s="109"/>
      <c r="D23" s="109"/>
    </row>
    <row r="24" spans="1:4" x14ac:dyDescent="0.7">
      <c r="A24" s="109"/>
      <c r="B24" s="111"/>
      <c r="C24" s="109"/>
      <c r="D24" s="109"/>
    </row>
    <row r="25" spans="1:4" x14ac:dyDescent="0.7">
      <c r="A25" s="109"/>
      <c r="B25" s="111"/>
      <c r="C25" s="109"/>
      <c r="D25" s="109"/>
    </row>
    <row r="26" spans="1:4" x14ac:dyDescent="0.7">
      <c r="A26" s="109"/>
      <c r="B26" s="111"/>
      <c r="C26" s="109"/>
      <c r="D26" s="109"/>
    </row>
    <row r="27" spans="1:4" x14ac:dyDescent="0.7">
      <c r="A27" s="109"/>
      <c r="B27" s="111"/>
      <c r="C27" s="109"/>
      <c r="D27" s="109"/>
    </row>
    <row r="29" spans="1:4" x14ac:dyDescent="0.7">
      <c r="C29" s="219" t="s">
        <v>66</v>
      </c>
      <c r="D29" s="219"/>
    </row>
    <row r="30" spans="1:4" x14ac:dyDescent="0.7">
      <c r="C30" s="219" t="str">
        <f>IF(ข้อมูลเบื้องต้น!D13="","",CONCATENATE("(",ข้อมูลเบื้องต้น!D13,")"))</f>
        <v/>
      </c>
      <c r="D30" s="219"/>
    </row>
    <row r="31" spans="1:4" x14ac:dyDescent="0.7">
      <c r="C31" s="219" t="s">
        <v>67</v>
      </c>
      <c r="D31" s="219"/>
    </row>
  </sheetData>
  <sheetProtection sheet="1" objects="1" scenarios="1"/>
  <mergeCells count="4">
    <mergeCell ref="A1:D1"/>
    <mergeCell ref="C29:D29"/>
    <mergeCell ref="C30:D30"/>
    <mergeCell ref="C31:D31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68EE1-3CA5-4057-B44E-BBBD2586489A}">
  <sheetPr>
    <tabColor rgb="FFFF0000"/>
    <pageSetUpPr fitToPage="1"/>
  </sheetPr>
  <dimension ref="A1:N56"/>
  <sheetViews>
    <sheetView view="pageBreakPreview" zoomScale="80" zoomScaleNormal="100" zoomScaleSheetLayoutView="80" workbookViewId="0">
      <selection activeCell="A4" sqref="A4:F4"/>
    </sheetView>
  </sheetViews>
  <sheetFormatPr defaultColWidth="8" defaultRowHeight="21" x14ac:dyDescent="0.25"/>
  <cols>
    <col min="1" max="1" width="8" style="33"/>
    <col min="2" max="2" width="12" style="46" customWidth="1"/>
    <col min="3" max="3" width="16.296875" style="33" customWidth="1"/>
    <col min="4" max="4" width="16.8984375" style="33" customWidth="1"/>
    <col min="5" max="5" width="18" style="46" customWidth="1"/>
    <col min="6" max="6" width="18.69921875" style="46" customWidth="1"/>
    <col min="7" max="7" width="19" style="33" customWidth="1"/>
    <col min="8" max="8" width="10.69921875" style="33" hidden="1" customWidth="1"/>
    <col min="9" max="9" width="15.8984375" style="33" hidden="1" customWidth="1"/>
    <col min="10" max="10" width="10.59765625" style="33" hidden="1" customWidth="1"/>
    <col min="11" max="11" width="15.3984375" style="33" hidden="1" customWidth="1"/>
    <col min="12" max="12" width="12" style="46" hidden="1" customWidth="1"/>
    <col min="13" max="13" width="17.3984375" style="33" hidden="1" customWidth="1"/>
    <col min="14" max="16384" width="8" style="33"/>
  </cols>
  <sheetData>
    <row r="1" spans="1:14" ht="81" customHeight="1" x14ac:dyDescent="0.25"/>
    <row r="2" spans="1:14" ht="24.75" customHeight="1" x14ac:dyDescent="0.25">
      <c r="A2" s="220" t="s">
        <v>102</v>
      </c>
      <c r="B2" s="220"/>
      <c r="C2" s="220"/>
      <c r="D2" s="220"/>
      <c r="E2" s="220"/>
      <c r="F2" s="220"/>
    </row>
    <row r="3" spans="1:14" s="22" customFormat="1" ht="24.6" x14ac:dyDescent="0.25">
      <c r="A3" s="145" t="str">
        <f>IF(ข้อมูลเบื้องต้น!C5="","ชมรม.............................................จำนวน..................คน",CONCATENATE("ชมรม ",ข้อมูลเบื้องต้น!D11,"  จำนวน ",'1.ปถ.05(ก)พ'!I19," คน"))</f>
        <v>ชมรม   จำนวน 0 คน</v>
      </c>
      <c r="B3" s="145"/>
      <c r="C3" s="145"/>
      <c r="D3" s="145"/>
      <c r="E3" s="145"/>
      <c r="F3" s="145"/>
      <c r="K3" s="23"/>
    </row>
    <row r="4" spans="1:14" s="24" customFormat="1" ht="24.6" x14ac:dyDescent="0.25">
      <c r="A4" s="145" t="str">
        <f>IF(ข้อมูลเบื้องต้น!F7="","ปีการศึกษา..........................................ชั้นประถมศึกษาปีที่ ..............",CONCATENATE(" ปีการศึกษา ",ข้อมูลเบื้องต้น!F5, "  ชั้น",ข้อมูลเบื้องต้น!C5))</f>
        <v xml:space="preserve"> ปีการศึกษา 2567  ชั้นประถมศึกษาปีที่ 1/2</v>
      </c>
      <c r="B4" s="145"/>
      <c r="C4" s="145"/>
      <c r="D4" s="145"/>
      <c r="E4" s="145"/>
      <c r="F4" s="145"/>
      <c r="K4" s="25"/>
    </row>
    <row r="5" spans="1:14" s="22" customFormat="1" x14ac:dyDescent="0.25">
      <c r="A5" s="26"/>
      <c r="B5" s="26"/>
      <c r="C5" s="26"/>
      <c r="D5" s="26"/>
      <c r="E5" s="26"/>
      <c r="F5" s="26"/>
      <c r="K5" s="23"/>
    </row>
    <row r="6" spans="1:14" ht="17.25" customHeight="1" x14ac:dyDescent="0.25">
      <c r="A6" s="27" t="s">
        <v>35</v>
      </c>
      <c r="B6" s="28" t="s">
        <v>36</v>
      </c>
      <c r="C6" s="146" t="s">
        <v>37</v>
      </c>
      <c r="D6" s="147"/>
      <c r="E6" s="27" t="s">
        <v>2</v>
      </c>
      <c r="F6" s="27" t="s">
        <v>58</v>
      </c>
      <c r="G6" s="30"/>
      <c r="H6" s="30"/>
      <c r="I6" s="31" t="s">
        <v>40</v>
      </c>
      <c r="J6" s="32" t="s">
        <v>39</v>
      </c>
      <c r="K6" s="31" t="s">
        <v>41</v>
      </c>
      <c r="L6" s="32" t="s">
        <v>39</v>
      </c>
    </row>
    <row r="7" spans="1:14" ht="17.25" customHeight="1" x14ac:dyDescent="0.25">
      <c r="A7" s="34">
        <v>1</v>
      </c>
      <c r="B7" s="35" t="str">
        <f>IF(ชื่อนักเรียน!B5="","",ชื่อนักเรียน!B5)</f>
        <v/>
      </c>
      <c r="C7" s="119" t="str">
        <f>IF(ชื่อนักเรียน!C5="","",ชื่อนักเรียน!C5)</f>
        <v/>
      </c>
      <c r="D7" s="120" t="str">
        <f>IF(ชื่อนักเรียน!D5="","",ชื่อนักเรียน!D5)</f>
        <v/>
      </c>
      <c r="E7" s="38" t="str">
        <f>IF(ชื่อนักเรียน!R5="","",ชื่อนักเรียน!R5)</f>
        <v/>
      </c>
      <c r="F7" s="38" t="str">
        <f>IF(B7="","",IF(ชื่อนักเรียน!T5="มส","มส",IF(ชื่อนักเรียน!T5="ย้าย","ย้าย",IF('4.คะแนน'!P7&gt;=60,"ผ่าน","ไม่ผ่าน"))))</f>
        <v/>
      </c>
      <c r="H7" s="40" t="str">
        <f t="shared" ref="H7:H51" si="0">MID(C7,1,7)</f>
        <v/>
      </c>
      <c r="I7" s="30" t="str">
        <f t="shared" ref="I7:I51" si="1">IF(MID(C7,1,7)="เด็กชาย",C7,IF(MID(C7,1,3)="นาย",C7,""))</f>
        <v/>
      </c>
      <c r="J7" s="30" t="str">
        <f>IF(MID(C7,1,7)="เด็กชาย",#REF!,IF(MID(C7,1,3)="นาย",#REF!,""))</f>
        <v/>
      </c>
      <c r="K7" s="30" t="str">
        <f t="shared" ref="K7:K51" si="2">IF(MID(C7,1,8)="เด็กหญิง",C7,IF(MID(C7,1,6)="นางสาว",C7,""))</f>
        <v/>
      </c>
      <c r="L7" s="30" t="str">
        <f>IF(MID(C7,1,8)="เด็กหญิง",#REF!,IF(MID(C7,1,6)="นางสาว",#REF!,""))</f>
        <v/>
      </c>
      <c r="M7" s="33" t="str">
        <f t="shared" ref="M7:M50" si="3">MID(C7,1,3)</f>
        <v/>
      </c>
      <c r="N7" s="40"/>
    </row>
    <row r="8" spans="1:14" ht="17.25" customHeight="1" x14ac:dyDescent="0.25">
      <c r="A8" s="34">
        <v>2</v>
      </c>
      <c r="B8" s="35" t="str">
        <f>IF(ชื่อนักเรียน!B6="","",ชื่อนักเรียน!B6)</f>
        <v/>
      </c>
      <c r="C8" s="119" t="str">
        <f>IF(ชื่อนักเรียน!C6="","",ชื่อนักเรียน!C6)</f>
        <v/>
      </c>
      <c r="D8" s="120" t="str">
        <f>IF(ชื่อนักเรียน!D6="","",ชื่อนักเรียน!D6)</f>
        <v/>
      </c>
      <c r="E8" s="38" t="str">
        <f>IF(ชื่อนักเรียน!R6="","",ชื่อนักเรียน!R6)</f>
        <v/>
      </c>
      <c r="F8" s="38" t="str">
        <f>IF(B8="","",IF(ชื่อนักเรียน!T6="มส","มส",IF(ชื่อนักเรียน!T6="ย้าย","ย้าย",IF('4.คะแนน'!P8&gt;=60,"ผ่าน","ไม่ผ่าน"))))</f>
        <v/>
      </c>
      <c r="H8" s="40" t="str">
        <f t="shared" si="0"/>
        <v/>
      </c>
      <c r="I8" s="30" t="str">
        <f t="shared" si="1"/>
        <v/>
      </c>
      <c r="J8" s="30" t="str">
        <f>IF(MID(C8,1,7)="เด็กชาย",#REF!,IF(MID(C8,1,3)="นาย",#REF!,""))</f>
        <v/>
      </c>
      <c r="K8" s="30" t="str">
        <f t="shared" si="2"/>
        <v/>
      </c>
      <c r="L8" s="30" t="str">
        <f>IF(MID(C8,1,8)="เด็กหญิง",#REF!,IF(MID(C8,1,6)="นางสาว",#REF!,""))</f>
        <v/>
      </c>
      <c r="M8" s="33" t="str">
        <f t="shared" si="3"/>
        <v/>
      </c>
      <c r="N8" s="40"/>
    </row>
    <row r="9" spans="1:14" ht="17.25" customHeight="1" x14ac:dyDescent="0.25">
      <c r="A9" s="34">
        <v>3</v>
      </c>
      <c r="B9" s="35" t="str">
        <f>IF(ชื่อนักเรียน!B7="","",ชื่อนักเรียน!B7)</f>
        <v/>
      </c>
      <c r="C9" s="119" t="str">
        <f>IF(ชื่อนักเรียน!C7="","",ชื่อนักเรียน!C7)</f>
        <v/>
      </c>
      <c r="D9" s="120" t="str">
        <f>IF(ชื่อนักเรียน!D7="","",ชื่อนักเรียน!D7)</f>
        <v/>
      </c>
      <c r="E9" s="38" t="str">
        <f>IF(ชื่อนักเรียน!R7="","",ชื่อนักเรียน!R7)</f>
        <v/>
      </c>
      <c r="F9" s="38" t="str">
        <f>IF(B9="","",IF(ชื่อนักเรียน!T7="มส","มส",IF(ชื่อนักเรียน!T7="ย้าย","ย้าย",IF('4.คะแนน'!P9&gt;=60,"ผ่าน","ไม่ผ่าน"))))</f>
        <v/>
      </c>
      <c r="H9" s="40" t="str">
        <f t="shared" si="0"/>
        <v/>
      </c>
      <c r="I9" s="30" t="str">
        <f t="shared" si="1"/>
        <v/>
      </c>
      <c r="J9" s="30" t="str">
        <f>IF(MID(C9,1,7)="เด็กชาย",#REF!,IF(MID(C9,1,3)="นาย",#REF!,""))</f>
        <v/>
      </c>
      <c r="K9" s="30" t="str">
        <f t="shared" si="2"/>
        <v/>
      </c>
      <c r="L9" s="30" t="str">
        <f>IF(MID(C9,1,8)="เด็กหญิง",#REF!,IF(MID(C9,1,6)="นางสาว",#REF!,""))</f>
        <v/>
      </c>
      <c r="M9" s="33" t="str">
        <f t="shared" si="3"/>
        <v/>
      </c>
      <c r="N9" s="40"/>
    </row>
    <row r="10" spans="1:14" ht="17.25" customHeight="1" x14ac:dyDescent="0.25">
      <c r="A10" s="34">
        <v>4</v>
      </c>
      <c r="B10" s="35" t="str">
        <f>IF(ชื่อนักเรียน!B8="","",ชื่อนักเรียน!B8)</f>
        <v/>
      </c>
      <c r="C10" s="119" t="str">
        <f>IF(ชื่อนักเรียน!C8="","",ชื่อนักเรียน!C8)</f>
        <v/>
      </c>
      <c r="D10" s="120" t="str">
        <f>IF(ชื่อนักเรียน!D8="","",ชื่อนักเรียน!D8)</f>
        <v/>
      </c>
      <c r="E10" s="38" t="str">
        <f>IF(ชื่อนักเรียน!R8="","",ชื่อนักเรียน!R8)</f>
        <v/>
      </c>
      <c r="F10" s="38" t="str">
        <f>IF(B10="","",IF(ชื่อนักเรียน!T8="มส","มส",IF(ชื่อนักเรียน!T8="ย้าย","ย้าย",IF('4.คะแนน'!P10&gt;=60,"ผ่าน","ไม่ผ่าน"))))</f>
        <v/>
      </c>
      <c r="H10" s="40" t="str">
        <f t="shared" si="0"/>
        <v/>
      </c>
      <c r="I10" s="30" t="str">
        <f t="shared" si="1"/>
        <v/>
      </c>
      <c r="J10" s="30" t="str">
        <f>IF(MID(C10,1,7)="เด็กชาย",#REF!,IF(MID(C10,1,3)="นาย",#REF!,""))</f>
        <v/>
      </c>
      <c r="K10" s="30" t="str">
        <f t="shared" si="2"/>
        <v/>
      </c>
      <c r="L10" s="30" t="str">
        <f>IF(MID(C10,1,8)="เด็กหญิง",#REF!,IF(MID(C10,1,6)="นางสาว",#REF!,""))</f>
        <v/>
      </c>
      <c r="M10" s="33" t="str">
        <f t="shared" si="3"/>
        <v/>
      </c>
      <c r="N10" s="40"/>
    </row>
    <row r="11" spans="1:14" ht="17.25" customHeight="1" x14ac:dyDescent="0.25">
      <c r="A11" s="34">
        <v>5</v>
      </c>
      <c r="B11" s="35" t="str">
        <f>IF(ชื่อนักเรียน!B9="","",ชื่อนักเรียน!B9)</f>
        <v/>
      </c>
      <c r="C11" s="119" t="str">
        <f>IF(ชื่อนักเรียน!C9="","",ชื่อนักเรียน!C9)</f>
        <v/>
      </c>
      <c r="D11" s="121" t="str">
        <f>IF(ชื่อนักเรียน!D9="","",ชื่อนักเรียน!D9)</f>
        <v/>
      </c>
      <c r="E11" s="38" t="str">
        <f>IF(ชื่อนักเรียน!R9="","",ชื่อนักเรียน!R9)</f>
        <v/>
      </c>
      <c r="F11" s="38" t="str">
        <f>IF(B11="","",IF(ชื่อนักเรียน!T9="มส","มส",IF(ชื่อนักเรียน!T9="ย้าย","ย้าย",IF('4.คะแนน'!P11&gt;=60,"ผ่าน","ไม่ผ่าน"))))</f>
        <v/>
      </c>
      <c r="H11" s="40" t="str">
        <f t="shared" si="0"/>
        <v/>
      </c>
      <c r="I11" s="30" t="str">
        <f t="shared" si="1"/>
        <v/>
      </c>
      <c r="J11" s="30" t="str">
        <f>IF(MID(C11,1,7)="เด็กชาย",#REF!,IF(MID(C11,1,3)="นาย",#REF!,""))</f>
        <v/>
      </c>
      <c r="K11" s="30" t="str">
        <f t="shared" si="2"/>
        <v/>
      </c>
      <c r="L11" s="30" t="str">
        <f>IF(MID(C11,1,8)="เด็กหญิง",#REF!,IF(MID(C11,1,6)="นางสาว",#REF!,""))</f>
        <v/>
      </c>
      <c r="M11" s="33" t="str">
        <f t="shared" si="3"/>
        <v/>
      </c>
    </row>
    <row r="12" spans="1:14" ht="17.25" customHeight="1" x14ac:dyDescent="0.25">
      <c r="A12" s="34">
        <v>6</v>
      </c>
      <c r="B12" s="35" t="str">
        <f>IF(ชื่อนักเรียน!B10="","",ชื่อนักเรียน!B10)</f>
        <v/>
      </c>
      <c r="C12" s="122" t="str">
        <f>IF(ชื่อนักเรียน!C10="","",ชื่อนักเรียน!C10)</f>
        <v/>
      </c>
      <c r="D12" s="120" t="str">
        <f>IF(ชื่อนักเรียน!D10="","",ชื่อนักเรียน!D10)</f>
        <v/>
      </c>
      <c r="E12" s="38" t="str">
        <f>IF(ชื่อนักเรียน!R10="","",ชื่อนักเรียน!R10)</f>
        <v/>
      </c>
      <c r="F12" s="38" t="str">
        <f>IF(B12="","",IF(ชื่อนักเรียน!T10="มส","มส",IF(ชื่อนักเรียน!T10="ย้าย","ย้าย",IF('4.คะแนน'!P12&gt;=60,"ผ่าน","ไม่ผ่าน"))))</f>
        <v/>
      </c>
      <c r="H12" s="40" t="str">
        <f t="shared" si="0"/>
        <v/>
      </c>
      <c r="I12" s="30" t="str">
        <f t="shared" si="1"/>
        <v/>
      </c>
      <c r="J12" s="30" t="str">
        <f>IF(MID(C12,1,7)="เด็กชาย",#REF!,IF(MID(C12,1,3)="นาย",#REF!,""))</f>
        <v/>
      </c>
      <c r="K12" s="30" t="str">
        <f t="shared" si="2"/>
        <v/>
      </c>
      <c r="L12" s="30" t="str">
        <f>IF(MID(C12,1,8)="เด็กหญิง",#REF!,IF(MID(C12,1,6)="นางสาว",#REF!,""))</f>
        <v/>
      </c>
      <c r="M12" s="33" t="str">
        <f t="shared" si="3"/>
        <v/>
      </c>
    </row>
    <row r="13" spans="1:14" ht="17.25" customHeight="1" x14ac:dyDescent="0.25">
      <c r="A13" s="34">
        <v>7</v>
      </c>
      <c r="B13" s="35" t="str">
        <f>IF(ชื่อนักเรียน!B11="","",ชื่อนักเรียน!B11)</f>
        <v/>
      </c>
      <c r="C13" s="119" t="str">
        <f>IF(ชื่อนักเรียน!C11="","",ชื่อนักเรียน!C11)</f>
        <v/>
      </c>
      <c r="D13" s="121" t="str">
        <f>IF(ชื่อนักเรียน!D11="","",ชื่อนักเรียน!D11)</f>
        <v/>
      </c>
      <c r="E13" s="38" t="str">
        <f>IF(ชื่อนักเรียน!R11="","",ชื่อนักเรียน!R11)</f>
        <v/>
      </c>
      <c r="F13" s="38" t="str">
        <f>IF(B13="","",IF(ชื่อนักเรียน!T11="มส","มส",IF(ชื่อนักเรียน!T11="ย้าย","ย้าย",IF('4.คะแนน'!P13&gt;=60,"ผ่าน","ไม่ผ่าน"))))</f>
        <v/>
      </c>
      <c r="H13" s="40" t="str">
        <f t="shared" si="0"/>
        <v/>
      </c>
      <c r="I13" s="30" t="str">
        <f t="shared" si="1"/>
        <v/>
      </c>
      <c r="J13" s="30" t="str">
        <f>IF(MID(C13,1,7)="เด็กชาย",#REF!,IF(MID(C13,1,3)="นาย",#REF!,""))</f>
        <v/>
      </c>
      <c r="K13" s="30" t="str">
        <f t="shared" si="2"/>
        <v/>
      </c>
      <c r="L13" s="30" t="str">
        <f>IF(MID(C13,1,8)="เด็กหญิง",#REF!,IF(MID(C13,1,6)="นางสาว",#REF!,""))</f>
        <v/>
      </c>
      <c r="M13" s="33" t="str">
        <f t="shared" si="3"/>
        <v/>
      </c>
    </row>
    <row r="14" spans="1:14" ht="17.25" customHeight="1" x14ac:dyDescent="0.25">
      <c r="A14" s="34">
        <v>8</v>
      </c>
      <c r="B14" s="35" t="str">
        <f>IF(ชื่อนักเรียน!B12="","",ชื่อนักเรียน!B12)</f>
        <v/>
      </c>
      <c r="C14" s="119" t="str">
        <f>IF(ชื่อนักเรียน!C12="","",ชื่อนักเรียน!C12)</f>
        <v/>
      </c>
      <c r="D14" s="120" t="str">
        <f>IF(ชื่อนักเรียน!D12="","",ชื่อนักเรียน!D12)</f>
        <v/>
      </c>
      <c r="E14" s="38" t="str">
        <f>IF(ชื่อนักเรียน!R12="","",ชื่อนักเรียน!R12)</f>
        <v/>
      </c>
      <c r="F14" s="38" t="str">
        <f>IF(B14="","",IF(ชื่อนักเรียน!T12="มส","มส",IF(ชื่อนักเรียน!T12="ย้าย","ย้าย",IF('4.คะแนน'!P14&gt;=60,"ผ่าน","ไม่ผ่าน"))))</f>
        <v/>
      </c>
      <c r="H14" s="40" t="str">
        <f t="shared" si="0"/>
        <v/>
      </c>
      <c r="I14" s="30" t="str">
        <f t="shared" si="1"/>
        <v/>
      </c>
      <c r="J14" s="30" t="str">
        <f>IF(MID(C14,1,7)="เด็กชาย",#REF!,IF(MID(C14,1,3)="นาย",#REF!,""))</f>
        <v/>
      </c>
      <c r="K14" s="30" t="str">
        <f t="shared" si="2"/>
        <v/>
      </c>
      <c r="L14" s="30" t="str">
        <f>IF(MID(C14,1,8)="เด็กหญิง",#REF!,IF(MID(C14,1,6)="นางสาว",#REF!,""))</f>
        <v/>
      </c>
      <c r="M14" s="33" t="str">
        <f t="shared" si="3"/>
        <v/>
      </c>
    </row>
    <row r="15" spans="1:14" ht="18" customHeight="1" x14ac:dyDescent="0.25">
      <c r="A15" s="34">
        <v>9</v>
      </c>
      <c r="B15" s="35" t="str">
        <f>IF(ชื่อนักเรียน!B13="","",ชื่อนักเรียน!B13)</f>
        <v/>
      </c>
      <c r="C15" s="119" t="str">
        <f>IF(ชื่อนักเรียน!C13="","",ชื่อนักเรียน!C13)</f>
        <v/>
      </c>
      <c r="D15" s="120" t="str">
        <f>IF(ชื่อนักเรียน!D13="","",ชื่อนักเรียน!D13)</f>
        <v/>
      </c>
      <c r="E15" s="38" t="str">
        <f>IF(ชื่อนักเรียน!R13="","",ชื่อนักเรียน!R13)</f>
        <v/>
      </c>
      <c r="F15" s="38" t="str">
        <f>IF(B15="","",IF(ชื่อนักเรียน!T13="มส","มส",IF(ชื่อนักเรียน!T13="ย้าย","ย้าย",IF('4.คะแนน'!P15&gt;=60,"ผ่าน","ไม่ผ่าน"))))</f>
        <v/>
      </c>
      <c r="H15" s="40" t="str">
        <f t="shared" si="0"/>
        <v/>
      </c>
      <c r="I15" s="30" t="str">
        <f t="shared" si="1"/>
        <v/>
      </c>
      <c r="J15" s="30" t="str">
        <f>IF(MID(C15,1,7)="เด็กชาย",#REF!,IF(MID(C15,1,3)="นาย",#REF!,""))</f>
        <v/>
      </c>
      <c r="K15" s="30" t="str">
        <f t="shared" si="2"/>
        <v/>
      </c>
      <c r="L15" s="30" t="str">
        <f>IF(MID(C15,1,8)="เด็กหญิง",#REF!,IF(MID(C15,1,6)="นางสาว",#REF!,""))</f>
        <v/>
      </c>
      <c r="M15" s="33" t="str">
        <f t="shared" si="3"/>
        <v/>
      </c>
    </row>
    <row r="16" spans="1:14" ht="17.25" customHeight="1" x14ac:dyDescent="0.25">
      <c r="A16" s="34">
        <v>10</v>
      </c>
      <c r="B16" s="35" t="str">
        <f>IF(ชื่อนักเรียน!B14="","",ชื่อนักเรียน!B14)</f>
        <v/>
      </c>
      <c r="C16" s="119" t="str">
        <f>IF(ชื่อนักเรียน!C14="","",ชื่อนักเรียน!C14)</f>
        <v/>
      </c>
      <c r="D16" s="120" t="str">
        <f>IF(ชื่อนักเรียน!D14="","",ชื่อนักเรียน!D14)</f>
        <v/>
      </c>
      <c r="E16" s="43" t="str">
        <f>IF(ชื่อนักเรียน!R14="","",ชื่อนักเรียน!R14)</f>
        <v/>
      </c>
      <c r="F16" s="38" t="str">
        <f>IF(B16="","",IF(ชื่อนักเรียน!T14="มส","มส",IF(ชื่อนักเรียน!T14="ย้าย","ย้าย",IF('4.คะแนน'!P16&gt;=60,"ผ่าน","ไม่ผ่าน"))))</f>
        <v/>
      </c>
      <c r="H16" s="40" t="str">
        <f t="shared" si="0"/>
        <v/>
      </c>
      <c r="I16" s="30" t="str">
        <f t="shared" si="1"/>
        <v/>
      </c>
      <c r="J16" s="30" t="str">
        <f>IF(MID(C16,1,7)="เด็กชาย",#REF!,IF(MID(C16,1,3)="นาย",#REF!,""))</f>
        <v/>
      </c>
      <c r="K16" s="30" t="str">
        <f t="shared" si="2"/>
        <v/>
      </c>
      <c r="L16" s="30" t="str">
        <f>IF(MID(C16,1,8)="เด็กหญิง",#REF!,IF(MID(C16,1,6)="นางสาว",#REF!,""))</f>
        <v/>
      </c>
      <c r="M16" s="33" t="str">
        <f t="shared" si="3"/>
        <v/>
      </c>
    </row>
    <row r="17" spans="1:13" ht="17.25" customHeight="1" x14ac:dyDescent="0.25">
      <c r="A17" s="34">
        <v>11</v>
      </c>
      <c r="B17" s="35" t="str">
        <f>IF(ชื่อนักเรียน!B15="","",ชื่อนักเรียน!B15)</f>
        <v/>
      </c>
      <c r="C17" s="119" t="str">
        <f>IF(ชื่อนักเรียน!C15="","",ชื่อนักเรียน!C15)</f>
        <v/>
      </c>
      <c r="D17" s="120" t="str">
        <f>IF(ชื่อนักเรียน!D15="","",ชื่อนักเรียน!D15)</f>
        <v/>
      </c>
      <c r="E17" s="38" t="str">
        <f>IF(ชื่อนักเรียน!R15="","",ชื่อนักเรียน!R15)</f>
        <v/>
      </c>
      <c r="F17" s="38" t="str">
        <f>IF(B17="","",IF(ชื่อนักเรียน!T15="มส","มส",IF(ชื่อนักเรียน!T15="ย้าย","ย้าย",IF('4.คะแนน'!P17&gt;=60,"ผ่าน","ไม่ผ่าน"))))</f>
        <v/>
      </c>
      <c r="H17" s="40" t="str">
        <f t="shared" si="0"/>
        <v/>
      </c>
      <c r="I17" s="30" t="str">
        <f t="shared" si="1"/>
        <v/>
      </c>
      <c r="J17" s="30" t="str">
        <f>IF(MID(C17,1,7)="เด็กชาย",#REF!,IF(MID(C17,1,3)="นาย",#REF!,""))</f>
        <v/>
      </c>
      <c r="K17" s="30" t="str">
        <f t="shared" si="2"/>
        <v/>
      </c>
      <c r="L17" s="30" t="str">
        <f>IF(MID(C17,1,8)="เด็กหญิง",#REF!,IF(MID(C17,1,6)="นางสาว",#REF!,""))</f>
        <v/>
      </c>
      <c r="M17" s="33" t="str">
        <f t="shared" si="3"/>
        <v/>
      </c>
    </row>
    <row r="18" spans="1:13" ht="17.25" customHeight="1" x14ac:dyDescent="0.25">
      <c r="A18" s="34">
        <v>12</v>
      </c>
      <c r="B18" s="35" t="str">
        <f>IF(ชื่อนักเรียน!B16="","",ชื่อนักเรียน!B16)</f>
        <v/>
      </c>
      <c r="C18" s="119" t="str">
        <f>IF(ชื่อนักเรียน!C16="","",ชื่อนักเรียน!C16)</f>
        <v/>
      </c>
      <c r="D18" s="120" t="str">
        <f>IF(ชื่อนักเรียน!D16="","",ชื่อนักเรียน!D16)</f>
        <v/>
      </c>
      <c r="E18" s="38" t="str">
        <f>IF(ชื่อนักเรียน!R16="","",ชื่อนักเรียน!R16)</f>
        <v/>
      </c>
      <c r="F18" s="38" t="str">
        <f>IF(B18="","",IF(ชื่อนักเรียน!T16="มส","มส",IF(ชื่อนักเรียน!T16="ย้าย","ย้าย",IF('4.คะแนน'!P18&gt;=60,"ผ่าน","ไม่ผ่าน"))))</f>
        <v/>
      </c>
      <c r="H18" s="40" t="str">
        <f t="shared" si="0"/>
        <v/>
      </c>
      <c r="I18" s="30" t="str">
        <f t="shared" si="1"/>
        <v/>
      </c>
      <c r="J18" s="30" t="str">
        <f>IF(MID(C18,1,7)="เด็กชาย",#REF!,IF(MID(C18,1,3)="นาย",#REF!,""))</f>
        <v/>
      </c>
      <c r="K18" s="30" t="str">
        <f t="shared" si="2"/>
        <v/>
      </c>
      <c r="L18" s="30" t="str">
        <f>IF(MID(C18,1,8)="เด็กหญิง",#REF!,IF(MID(C18,1,6)="นางสาว",#REF!,""))</f>
        <v/>
      </c>
      <c r="M18" s="33" t="str">
        <f t="shared" si="3"/>
        <v/>
      </c>
    </row>
    <row r="19" spans="1:13" ht="17.25" customHeight="1" x14ac:dyDescent="0.25">
      <c r="A19" s="34">
        <v>13</v>
      </c>
      <c r="B19" s="35" t="str">
        <f>IF(ชื่อนักเรียน!B17="","",ชื่อนักเรียน!B17)</f>
        <v/>
      </c>
      <c r="C19" s="122" t="str">
        <f>IF(ชื่อนักเรียน!C17="","",ชื่อนักเรียน!C17)</f>
        <v/>
      </c>
      <c r="D19" s="123" t="str">
        <f>IF(ชื่อนักเรียน!D17="","",ชื่อนักเรียน!D17)</f>
        <v/>
      </c>
      <c r="E19" s="38" t="str">
        <f>IF(ชื่อนักเรียน!R17="","",ชื่อนักเรียน!R17)</f>
        <v/>
      </c>
      <c r="F19" s="38" t="str">
        <f>IF(B19="","",IF(ชื่อนักเรียน!T17="มส","มส",IF(ชื่อนักเรียน!T17="ย้าย","ย้าย",IF('4.คะแนน'!P19&gt;=60,"ผ่าน","ไม่ผ่าน"))))</f>
        <v/>
      </c>
      <c r="H19" s="40" t="str">
        <f t="shared" si="0"/>
        <v/>
      </c>
      <c r="I19" s="30" t="str">
        <f t="shared" si="1"/>
        <v/>
      </c>
      <c r="J19" s="30" t="str">
        <f>IF(MID(C19,1,7)="เด็กชาย",#REF!,IF(MID(C19,1,3)="นาย",#REF!,""))</f>
        <v/>
      </c>
      <c r="K19" s="30" t="str">
        <f t="shared" si="2"/>
        <v/>
      </c>
      <c r="L19" s="30" t="str">
        <f>IF(MID(C19,1,8)="เด็กหญิง",#REF!,IF(MID(C19,1,6)="นางสาว",#REF!,""))</f>
        <v/>
      </c>
      <c r="M19" s="33" t="str">
        <f t="shared" si="3"/>
        <v/>
      </c>
    </row>
    <row r="20" spans="1:13" ht="17.25" customHeight="1" x14ac:dyDescent="0.25">
      <c r="A20" s="34">
        <v>14</v>
      </c>
      <c r="B20" s="35" t="str">
        <f>IF(ชื่อนักเรียน!B18="","",ชื่อนักเรียน!B18)</f>
        <v/>
      </c>
      <c r="C20" s="119" t="str">
        <f>IF(ชื่อนักเรียน!C18="","",ชื่อนักเรียน!C18)</f>
        <v/>
      </c>
      <c r="D20" s="120" t="str">
        <f>IF(ชื่อนักเรียน!D18="","",ชื่อนักเรียน!D18)</f>
        <v/>
      </c>
      <c r="E20" s="38" t="str">
        <f>IF(ชื่อนักเรียน!R18="","",ชื่อนักเรียน!R18)</f>
        <v/>
      </c>
      <c r="F20" s="38" t="str">
        <f>IF(B20="","",IF(ชื่อนักเรียน!T18="มส","มส",IF(ชื่อนักเรียน!T18="ย้าย","ย้าย",IF('4.คะแนน'!P20&gt;=60,"ผ่าน","ไม่ผ่าน"))))</f>
        <v/>
      </c>
      <c r="H20" s="40" t="str">
        <f t="shared" si="0"/>
        <v/>
      </c>
      <c r="I20" s="30" t="str">
        <f t="shared" si="1"/>
        <v/>
      </c>
      <c r="J20" s="30" t="str">
        <f>IF(MID(C20,1,7)="เด็กชาย",#REF!,IF(MID(C20,1,3)="นาย",#REF!,""))</f>
        <v/>
      </c>
      <c r="K20" s="30" t="str">
        <f t="shared" si="2"/>
        <v/>
      </c>
      <c r="L20" s="30" t="str">
        <f>IF(MID(C20,1,8)="เด็กหญิง",#REF!,IF(MID(C20,1,6)="นางสาว",#REF!,""))</f>
        <v/>
      </c>
      <c r="M20" s="33" t="str">
        <f t="shared" si="3"/>
        <v/>
      </c>
    </row>
    <row r="21" spans="1:13" ht="17.25" customHeight="1" x14ac:dyDescent="0.25">
      <c r="A21" s="34">
        <v>15</v>
      </c>
      <c r="B21" s="35" t="str">
        <f>IF(ชื่อนักเรียน!B19="","",ชื่อนักเรียน!B19)</f>
        <v/>
      </c>
      <c r="C21" s="119" t="str">
        <f>IF(ชื่อนักเรียน!C19="","",ชื่อนักเรียน!C19)</f>
        <v/>
      </c>
      <c r="D21" s="120" t="str">
        <f>IF(ชื่อนักเรียน!D19="","",ชื่อนักเรียน!D19)</f>
        <v/>
      </c>
      <c r="E21" s="38" t="str">
        <f>IF(ชื่อนักเรียน!R19="","",ชื่อนักเรียน!R19)</f>
        <v/>
      </c>
      <c r="F21" s="38" t="str">
        <f>IF(B21="","",IF(ชื่อนักเรียน!T19="มส","มส",IF(ชื่อนักเรียน!T19="ย้าย","ย้าย",IF('4.คะแนน'!P21&gt;=60,"ผ่าน","ไม่ผ่าน"))))</f>
        <v/>
      </c>
      <c r="H21" s="40" t="str">
        <f t="shared" si="0"/>
        <v/>
      </c>
      <c r="I21" s="30" t="str">
        <f t="shared" si="1"/>
        <v/>
      </c>
      <c r="J21" s="30" t="str">
        <f>IF(MID(C21,1,7)="เด็กชาย",#REF!,IF(MID(C21,1,3)="นาย",#REF!,""))</f>
        <v/>
      </c>
      <c r="K21" s="30" t="str">
        <f t="shared" si="2"/>
        <v/>
      </c>
      <c r="L21" s="30" t="str">
        <f>IF(MID(C21,1,8)="เด็กหญิง",#REF!,IF(MID(C21,1,6)="นางสาว",#REF!,""))</f>
        <v/>
      </c>
      <c r="M21" s="33" t="str">
        <f t="shared" si="3"/>
        <v/>
      </c>
    </row>
    <row r="22" spans="1:13" ht="17.25" customHeight="1" x14ac:dyDescent="0.25">
      <c r="A22" s="34">
        <v>16</v>
      </c>
      <c r="B22" s="35" t="str">
        <f>IF(ชื่อนักเรียน!B20="","",ชื่อนักเรียน!B20)</f>
        <v/>
      </c>
      <c r="C22" s="122" t="str">
        <f>IF(ชื่อนักเรียน!C20="","",ชื่อนักเรียน!C20)</f>
        <v/>
      </c>
      <c r="D22" s="123" t="str">
        <f>IF(ชื่อนักเรียน!D20="","",ชื่อนักเรียน!D20)</f>
        <v/>
      </c>
      <c r="E22" s="38" t="str">
        <f>IF(ชื่อนักเรียน!R20="","",ชื่อนักเรียน!R20)</f>
        <v/>
      </c>
      <c r="F22" s="38" t="str">
        <f>IF(B22="","",IF(ชื่อนักเรียน!T20="มส","มส",IF(ชื่อนักเรียน!T20="ย้าย","ย้าย",IF('4.คะแนน'!P22&gt;=60,"ผ่าน","ไม่ผ่าน"))))</f>
        <v/>
      </c>
      <c r="H22" s="40" t="str">
        <f t="shared" si="0"/>
        <v/>
      </c>
      <c r="I22" s="30" t="str">
        <f t="shared" si="1"/>
        <v/>
      </c>
      <c r="J22" s="30" t="str">
        <f>IF(MID(C22,1,7)="เด็กชาย",#REF!,IF(MID(C22,1,3)="นาย",#REF!,""))</f>
        <v/>
      </c>
      <c r="K22" s="30" t="str">
        <f t="shared" si="2"/>
        <v/>
      </c>
      <c r="L22" s="30" t="str">
        <f>IF(MID(C22,1,8)="เด็กหญิง",#REF!,IF(MID(C22,1,6)="นางสาว",#REF!,""))</f>
        <v/>
      </c>
      <c r="M22" s="33" t="str">
        <f t="shared" si="3"/>
        <v/>
      </c>
    </row>
    <row r="23" spans="1:13" ht="17.25" customHeight="1" x14ac:dyDescent="0.25">
      <c r="A23" s="34">
        <v>17</v>
      </c>
      <c r="B23" s="35" t="str">
        <f>IF(ชื่อนักเรียน!B21="","",ชื่อนักเรียน!B21)</f>
        <v/>
      </c>
      <c r="C23" s="119" t="str">
        <f>IF(ชื่อนักเรียน!C21="","",ชื่อนักเรียน!C21)</f>
        <v/>
      </c>
      <c r="D23" s="120" t="str">
        <f>IF(ชื่อนักเรียน!D21="","",ชื่อนักเรียน!D21)</f>
        <v/>
      </c>
      <c r="E23" s="38" t="str">
        <f>IF(ชื่อนักเรียน!R21="","",ชื่อนักเรียน!R21)</f>
        <v/>
      </c>
      <c r="F23" s="38" t="str">
        <f>IF(B23="","",IF(ชื่อนักเรียน!T21="มส","มส",IF(ชื่อนักเรียน!T21="ย้าย","ย้าย",IF('4.คะแนน'!P23&gt;=60,"ผ่าน","ไม่ผ่าน"))))</f>
        <v/>
      </c>
      <c r="H23" s="40" t="str">
        <f t="shared" si="0"/>
        <v/>
      </c>
      <c r="I23" s="30" t="str">
        <f t="shared" si="1"/>
        <v/>
      </c>
      <c r="J23" s="30" t="str">
        <f>IF(MID(C23,1,7)="เด็กชาย",#REF!,IF(MID(C23,1,3)="นาย",#REF!,""))</f>
        <v/>
      </c>
      <c r="K23" s="30" t="str">
        <f t="shared" si="2"/>
        <v/>
      </c>
      <c r="L23" s="30" t="str">
        <f>IF(MID(C23,1,8)="เด็กหญิง",#REF!,IF(MID(C23,1,6)="นางสาว",#REF!,""))</f>
        <v/>
      </c>
      <c r="M23" s="33" t="str">
        <f t="shared" si="3"/>
        <v/>
      </c>
    </row>
    <row r="24" spans="1:13" ht="17.25" customHeight="1" x14ac:dyDescent="0.25">
      <c r="A24" s="34">
        <v>18</v>
      </c>
      <c r="B24" s="35" t="str">
        <f>IF(ชื่อนักเรียน!B22="","",ชื่อนักเรียน!B22)</f>
        <v/>
      </c>
      <c r="C24" s="119" t="str">
        <f>IF(ชื่อนักเรียน!C22="","",ชื่อนักเรียน!C22)</f>
        <v/>
      </c>
      <c r="D24" s="120" t="str">
        <f>IF(ชื่อนักเรียน!D22="","",ชื่อนักเรียน!D22)</f>
        <v/>
      </c>
      <c r="E24" s="38" t="str">
        <f>IF(ชื่อนักเรียน!R22="","",ชื่อนักเรียน!R22)</f>
        <v/>
      </c>
      <c r="F24" s="38" t="str">
        <f>IF(B24="","",IF(ชื่อนักเรียน!T22="มส","มส",IF(ชื่อนักเรียน!T22="ย้าย","ย้าย",IF('4.คะแนน'!P24&gt;=60,"ผ่าน","ไม่ผ่าน"))))</f>
        <v/>
      </c>
      <c r="H24" s="40" t="str">
        <f t="shared" si="0"/>
        <v/>
      </c>
      <c r="I24" s="30" t="str">
        <f t="shared" si="1"/>
        <v/>
      </c>
      <c r="J24" s="30" t="str">
        <f>IF(MID(C24,1,7)="เด็กชาย",#REF!,IF(MID(C24,1,3)="นาย",#REF!,""))</f>
        <v/>
      </c>
      <c r="K24" s="30" t="str">
        <f t="shared" si="2"/>
        <v/>
      </c>
      <c r="L24" s="30" t="str">
        <f>IF(MID(C24,1,8)="เด็กหญิง",#REF!,IF(MID(C24,1,6)="นางสาว",#REF!,""))</f>
        <v/>
      </c>
      <c r="M24" s="33" t="str">
        <f t="shared" si="3"/>
        <v/>
      </c>
    </row>
    <row r="25" spans="1:13" ht="17.25" customHeight="1" x14ac:dyDescent="0.25">
      <c r="A25" s="34">
        <v>19</v>
      </c>
      <c r="B25" s="35" t="str">
        <f>IF(ชื่อนักเรียน!B23="","",ชื่อนักเรียน!B23)</f>
        <v/>
      </c>
      <c r="C25" s="119" t="str">
        <f>IF(ชื่อนักเรียน!C23="","",ชื่อนักเรียน!C23)</f>
        <v/>
      </c>
      <c r="D25" s="120" t="str">
        <f>IF(ชื่อนักเรียน!D23="","",ชื่อนักเรียน!D23)</f>
        <v/>
      </c>
      <c r="E25" s="38" t="str">
        <f>IF(ชื่อนักเรียน!R23="","",ชื่อนักเรียน!R23)</f>
        <v/>
      </c>
      <c r="F25" s="38" t="str">
        <f>IF(B25="","",IF(ชื่อนักเรียน!T23="มส","มส",IF(ชื่อนักเรียน!T23="ย้าย","ย้าย",IF('4.คะแนน'!P25&gt;=60,"ผ่าน","ไม่ผ่าน"))))</f>
        <v/>
      </c>
      <c r="H25" s="40" t="str">
        <f t="shared" si="0"/>
        <v/>
      </c>
      <c r="I25" s="30" t="str">
        <f t="shared" si="1"/>
        <v/>
      </c>
      <c r="J25" s="30" t="str">
        <f>IF(MID(C25,1,7)="เด็กชาย",#REF!,IF(MID(C25,1,3)="นาย",#REF!,""))</f>
        <v/>
      </c>
      <c r="K25" s="30" t="str">
        <f t="shared" si="2"/>
        <v/>
      </c>
      <c r="L25" s="30" t="str">
        <f>IF(MID(C25,1,8)="เด็กหญิง",#REF!,IF(MID(C25,1,6)="นางสาว",#REF!,""))</f>
        <v/>
      </c>
      <c r="M25" s="33" t="str">
        <f t="shared" si="3"/>
        <v/>
      </c>
    </row>
    <row r="26" spans="1:13" ht="18" customHeight="1" x14ac:dyDescent="0.25">
      <c r="A26" s="34">
        <v>20</v>
      </c>
      <c r="B26" s="35" t="str">
        <f>IF(ชื่อนักเรียน!B24="","",ชื่อนักเรียน!B24)</f>
        <v/>
      </c>
      <c r="C26" s="122" t="str">
        <f>IF(ชื่อนักเรียน!C24="","",ชื่อนักเรียน!C24)</f>
        <v/>
      </c>
      <c r="D26" s="123" t="str">
        <f>IF(ชื่อนักเรียน!D24="","",ชื่อนักเรียน!D24)</f>
        <v/>
      </c>
      <c r="E26" s="38" t="str">
        <f>IF(ชื่อนักเรียน!R24="","",ชื่อนักเรียน!R24)</f>
        <v/>
      </c>
      <c r="F26" s="38" t="str">
        <f>IF(B26="","",IF(ชื่อนักเรียน!T24="มส","มส",IF(ชื่อนักเรียน!T24="ย้าย","ย้าย",IF('4.คะแนน'!P26&gt;=60,"ผ่าน","ไม่ผ่าน"))))</f>
        <v/>
      </c>
      <c r="H26" s="40" t="str">
        <f t="shared" si="0"/>
        <v/>
      </c>
      <c r="I26" s="30" t="str">
        <f t="shared" si="1"/>
        <v/>
      </c>
      <c r="J26" s="30" t="str">
        <f>IF(MID(C26,1,7)="เด็กชาย",#REF!,IF(MID(C26,1,3)="นาย",#REF!,""))</f>
        <v/>
      </c>
      <c r="K26" s="30" t="str">
        <f t="shared" si="2"/>
        <v/>
      </c>
      <c r="L26" s="30" t="str">
        <f>IF(MID(C26,1,8)="เด็กหญิง",#REF!,IF(MID(C26,1,6)="นางสาว",#REF!,""))</f>
        <v/>
      </c>
      <c r="M26" s="33" t="str">
        <f t="shared" si="3"/>
        <v/>
      </c>
    </row>
    <row r="27" spans="1:13" ht="17.25" customHeight="1" x14ac:dyDescent="0.25">
      <c r="A27" s="34">
        <v>21</v>
      </c>
      <c r="B27" s="35" t="str">
        <f>IF(ชื่อนักเรียน!B25="","",ชื่อนักเรียน!B25)</f>
        <v/>
      </c>
      <c r="C27" s="119" t="str">
        <f>IF(ชื่อนักเรียน!C25="","",ชื่อนักเรียน!C25)</f>
        <v/>
      </c>
      <c r="D27" s="120" t="str">
        <f>IF(ชื่อนักเรียน!D25="","",ชื่อนักเรียน!D25)</f>
        <v/>
      </c>
      <c r="E27" s="38" t="str">
        <f>IF(ชื่อนักเรียน!R25="","",ชื่อนักเรียน!R25)</f>
        <v/>
      </c>
      <c r="F27" s="38" t="str">
        <f>IF(B27="","",IF(ชื่อนักเรียน!T25="มส","มส",IF(ชื่อนักเรียน!T25="ย้าย","ย้าย",IF('4.คะแนน'!P27&gt;=60,"ผ่าน","ไม่ผ่าน"))))</f>
        <v/>
      </c>
      <c r="H27" s="40" t="str">
        <f t="shared" si="0"/>
        <v/>
      </c>
      <c r="I27" s="30" t="str">
        <f t="shared" si="1"/>
        <v/>
      </c>
      <c r="J27" s="30" t="str">
        <f>IF(MID(C27,1,7)="เด็กชาย",#REF!,IF(MID(C27,1,3)="นาย",#REF!,""))</f>
        <v/>
      </c>
      <c r="K27" s="30" t="str">
        <f t="shared" si="2"/>
        <v/>
      </c>
      <c r="L27" s="30" t="str">
        <f>IF(MID(C27,1,8)="เด็กหญิง",#REF!,IF(MID(C27,1,6)="นางสาว",#REF!,""))</f>
        <v/>
      </c>
      <c r="M27" s="33" t="str">
        <f t="shared" si="3"/>
        <v/>
      </c>
    </row>
    <row r="28" spans="1:13" ht="17.25" customHeight="1" x14ac:dyDescent="0.25">
      <c r="A28" s="34">
        <v>22</v>
      </c>
      <c r="B28" s="35" t="str">
        <f>IF(ชื่อนักเรียน!B26="","",ชื่อนักเรียน!B26)</f>
        <v/>
      </c>
      <c r="C28" s="119" t="str">
        <f>IF(ชื่อนักเรียน!C26="","",ชื่อนักเรียน!C26)</f>
        <v/>
      </c>
      <c r="D28" s="120" t="str">
        <f>IF(ชื่อนักเรียน!D26="","",ชื่อนักเรียน!D26)</f>
        <v/>
      </c>
      <c r="E28" s="38" t="str">
        <f>IF(ชื่อนักเรียน!R26="","",ชื่อนักเรียน!R26)</f>
        <v/>
      </c>
      <c r="F28" s="38" t="str">
        <f>IF(B28="","",IF(ชื่อนักเรียน!T26="มส","มส",IF(ชื่อนักเรียน!T26="ย้าย","ย้าย",IF('4.คะแนน'!P28&gt;=60,"ผ่าน","ไม่ผ่าน"))))</f>
        <v/>
      </c>
      <c r="H28" s="40" t="str">
        <f t="shared" si="0"/>
        <v/>
      </c>
      <c r="I28" s="30" t="str">
        <f t="shared" si="1"/>
        <v/>
      </c>
      <c r="J28" s="30" t="str">
        <f>IF(MID(C28,1,7)="เด็กชาย",#REF!,IF(MID(C28,1,3)="นาย",#REF!,""))</f>
        <v/>
      </c>
      <c r="K28" s="30" t="str">
        <f t="shared" si="2"/>
        <v/>
      </c>
      <c r="L28" s="30" t="str">
        <f>IF(MID(C28,1,8)="เด็กหญิง",#REF!,IF(MID(C28,1,6)="นางสาว",#REF!,""))</f>
        <v/>
      </c>
      <c r="M28" s="33" t="str">
        <f t="shared" si="3"/>
        <v/>
      </c>
    </row>
    <row r="29" spans="1:13" ht="17.25" customHeight="1" x14ac:dyDescent="0.25">
      <c r="A29" s="34">
        <v>23</v>
      </c>
      <c r="B29" s="35" t="str">
        <f>IF(ชื่อนักเรียน!B27="","",ชื่อนักเรียน!B27)</f>
        <v/>
      </c>
      <c r="C29" s="119" t="str">
        <f>IF(ชื่อนักเรียน!C27="","",ชื่อนักเรียน!C27)</f>
        <v/>
      </c>
      <c r="D29" s="120" t="str">
        <f>IF(ชื่อนักเรียน!D27="","",ชื่อนักเรียน!D27)</f>
        <v/>
      </c>
      <c r="E29" s="38" t="str">
        <f>IF(ชื่อนักเรียน!R27="","",ชื่อนักเรียน!R27)</f>
        <v/>
      </c>
      <c r="F29" s="38" t="str">
        <f>IF(B29="","",IF(ชื่อนักเรียน!T27="มส","มส",IF(ชื่อนักเรียน!T27="ย้าย","ย้าย",IF('4.คะแนน'!P29&gt;=60,"ผ่าน","ไม่ผ่าน"))))</f>
        <v/>
      </c>
      <c r="H29" s="40" t="str">
        <f t="shared" si="0"/>
        <v/>
      </c>
      <c r="I29" s="30" t="str">
        <f t="shared" si="1"/>
        <v/>
      </c>
      <c r="J29" s="30" t="str">
        <f>IF(MID(C29,1,7)="เด็กชาย",#REF!,IF(MID(C29,1,3)="นาย",#REF!,""))</f>
        <v/>
      </c>
      <c r="K29" s="30" t="str">
        <f t="shared" si="2"/>
        <v/>
      </c>
      <c r="L29" s="30" t="str">
        <f>IF(MID(C29,1,8)="เด็กหญิง",#REF!,IF(MID(C29,1,6)="นางสาว",#REF!,""))</f>
        <v/>
      </c>
      <c r="M29" s="33" t="str">
        <f t="shared" si="3"/>
        <v/>
      </c>
    </row>
    <row r="30" spans="1:13" ht="17.25" customHeight="1" x14ac:dyDescent="0.25">
      <c r="A30" s="34">
        <v>24</v>
      </c>
      <c r="B30" s="35" t="str">
        <f>IF(ชื่อนักเรียน!B28="","",ชื่อนักเรียน!B28)</f>
        <v/>
      </c>
      <c r="C30" s="119" t="str">
        <f>IF(ชื่อนักเรียน!C28="","",ชื่อนักเรียน!C28)</f>
        <v/>
      </c>
      <c r="D30" s="120" t="str">
        <f>IF(ชื่อนักเรียน!D28="","",ชื่อนักเรียน!D28)</f>
        <v/>
      </c>
      <c r="E30" s="38" t="str">
        <f>IF(ชื่อนักเรียน!R28="","",ชื่อนักเรียน!R28)</f>
        <v/>
      </c>
      <c r="F30" s="38" t="str">
        <f>IF(B30="","",IF(ชื่อนักเรียน!T28="มส","มส",IF(ชื่อนักเรียน!T28="ย้าย","ย้าย",IF('4.คะแนน'!P30&gt;=60,"ผ่าน","ไม่ผ่าน"))))</f>
        <v/>
      </c>
      <c r="H30" s="40" t="str">
        <f t="shared" si="0"/>
        <v/>
      </c>
      <c r="I30" s="30" t="str">
        <f t="shared" si="1"/>
        <v/>
      </c>
      <c r="J30" s="30" t="str">
        <f>IF(MID(C30,1,7)="เด็กชาย",#REF!,IF(MID(C30,1,3)="นาย",#REF!,""))</f>
        <v/>
      </c>
      <c r="K30" s="30" t="str">
        <f t="shared" si="2"/>
        <v/>
      </c>
      <c r="L30" s="30" t="str">
        <f>IF(MID(C30,1,8)="เด็กหญิง",#REF!,IF(MID(C30,1,6)="นางสาว",#REF!,""))</f>
        <v/>
      </c>
      <c r="M30" s="33" t="str">
        <f t="shared" si="3"/>
        <v/>
      </c>
    </row>
    <row r="31" spans="1:13" ht="18" customHeight="1" x14ac:dyDescent="0.25">
      <c r="A31" s="34">
        <v>25</v>
      </c>
      <c r="B31" s="35" t="str">
        <f>IF(ชื่อนักเรียน!B29="","",ชื่อนักเรียน!B29)</f>
        <v/>
      </c>
      <c r="C31" s="119" t="str">
        <f>IF(ชื่อนักเรียน!C29="","",ชื่อนักเรียน!C29)</f>
        <v/>
      </c>
      <c r="D31" s="120" t="str">
        <f>IF(ชื่อนักเรียน!D29="","",ชื่อนักเรียน!D29)</f>
        <v/>
      </c>
      <c r="E31" s="38" t="str">
        <f>IF(ชื่อนักเรียน!R29="","",ชื่อนักเรียน!R29)</f>
        <v/>
      </c>
      <c r="F31" s="38" t="str">
        <f>IF(B31="","",IF(ชื่อนักเรียน!T29="มส","มส",IF(ชื่อนักเรียน!T29="ย้าย","ย้าย",IF('4.คะแนน'!P31&gt;=60,"ผ่าน","ไม่ผ่าน"))))</f>
        <v/>
      </c>
      <c r="H31" s="40" t="str">
        <f t="shared" si="0"/>
        <v/>
      </c>
      <c r="I31" s="30" t="str">
        <f t="shared" si="1"/>
        <v/>
      </c>
      <c r="J31" s="30" t="str">
        <f>IF(MID(C31,1,7)="เด็กชาย",#REF!,IF(MID(C31,1,3)="นาย",#REF!,""))</f>
        <v/>
      </c>
      <c r="K31" s="30" t="str">
        <f t="shared" si="2"/>
        <v/>
      </c>
      <c r="L31" s="30" t="str">
        <f>IF(MID(C31,1,8)="เด็กหญิง",#REF!,IF(MID(C31,1,6)="นางสาว",#REF!,""))</f>
        <v/>
      </c>
      <c r="M31" s="33" t="str">
        <f t="shared" si="3"/>
        <v/>
      </c>
    </row>
    <row r="32" spans="1:13" ht="17.25" customHeight="1" x14ac:dyDescent="0.25">
      <c r="A32" s="34">
        <v>26</v>
      </c>
      <c r="B32" s="35" t="str">
        <f>IF(ชื่อนักเรียน!B30="","",ชื่อนักเรียน!B30)</f>
        <v/>
      </c>
      <c r="C32" s="119" t="str">
        <f>IF(ชื่อนักเรียน!C30="","",ชื่อนักเรียน!C30)</f>
        <v/>
      </c>
      <c r="D32" s="120" t="str">
        <f>IF(ชื่อนักเรียน!D30="","",ชื่อนักเรียน!D30)</f>
        <v/>
      </c>
      <c r="E32" s="38" t="str">
        <f>IF(ชื่อนักเรียน!R30="","",ชื่อนักเรียน!R30)</f>
        <v/>
      </c>
      <c r="F32" s="38" t="str">
        <f>IF(B32="","",IF(ชื่อนักเรียน!T30="มส","มส",IF(ชื่อนักเรียน!T30="ย้าย","ย้าย",IF('4.คะแนน'!P32&gt;=60,"ผ่าน","ไม่ผ่าน"))))</f>
        <v/>
      </c>
      <c r="H32" s="40" t="str">
        <f t="shared" si="0"/>
        <v/>
      </c>
      <c r="I32" s="30" t="str">
        <f t="shared" si="1"/>
        <v/>
      </c>
      <c r="J32" s="30" t="str">
        <f>IF(MID(C32,1,7)="เด็กชาย",#REF!,IF(MID(C32,1,3)="นาย",#REF!,""))</f>
        <v/>
      </c>
      <c r="K32" s="30" t="str">
        <f t="shared" si="2"/>
        <v/>
      </c>
      <c r="L32" s="30" t="str">
        <f>IF(MID(C32,1,8)="เด็กหญิง",#REF!,IF(MID(C32,1,6)="นางสาว",#REF!,""))</f>
        <v/>
      </c>
      <c r="M32" s="33" t="str">
        <f t="shared" si="3"/>
        <v/>
      </c>
    </row>
    <row r="33" spans="1:13" ht="17.25" customHeight="1" x14ac:dyDescent="0.25">
      <c r="A33" s="34">
        <v>27</v>
      </c>
      <c r="B33" s="45" t="str">
        <f>IF(ชื่อนักเรียน!B31="","",ชื่อนักเรียน!B31)</f>
        <v/>
      </c>
      <c r="C33" s="119" t="str">
        <f>IF(ชื่อนักเรียน!C31="","",ชื่อนักเรียน!C31)</f>
        <v/>
      </c>
      <c r="D33" s="120" t="str">
        <f>IF(ชื่อนักเรียน!D31="","",ชื่อนักเรียน!D31)</f>
        <v/>
      </c>
      <c r="E33" s="38" t="str">
        <f>IF(ชื่อนักเรียน!R31="","",ชื่อนักเรียน!R31)</f>
        <v/>
      </c>
      <c r="F33" s="38" t="str">
        <f>IF(B33="","",IF(ชื่อนักเรียน!T31="มส","มส",IF(ชื่อนักเรียน!T31="ย้าย","ย้าย",IF('4.คะแนน'!P33&gt;=60,"ผ่าน","ไม่ผ่าน"))))</f>
        <v/>
      </c>
      <c r="H33" s="40" t="str">
        <f t="shared" si="0"/>
        <v/>
      </c>
      <c r="I33" s="30" t="str">
        <f t="shared" si="1"/>
        <v/>
      </c>
      <c r="J33" s="30" t="str">
        <f>IF(MID(C33,1,7)="เด็กชาย",#REF!,IF(MID(C33,1,3)="นาย",#REF!,""))</f>
        <v/>
      </c>
      <c r="K33" s="30" t="str">
        <f t="shared" si="2"/>
        <v/>
      </c>
      <c r="L33" s="30" t="str">
        <f>IF(MID(C33,1,8)="เด็กหญิง",#REF!,IF(MID(C33,1,6)="นางสาว",#REF!,""))</f>
        <v/>
      </c>
      <c r="M33" s="33" t="str">
        <f t="shared" si="3"/>
        <v/>
      </c>
    </row>
    <row r="34" spans="1:13" ht="17.25" customHeight="1" x14ac:dyDescent="0.25">
      <c r="A34" s="34">
        <v>28</v>
      </c>
      <c r="B34" s="35" t="str">
        <f>IF(ชื่อนักเรียน!B32="","",ชื่อนักเรียน!B32)</f>
        <v/>
      </c>
      <c r="C34" s="119" t="str">
        <f>IF(ชื่อนักเรียน!C32="","",ชื่อนักเรียน!C32)</f>
        <v/>
      </c>
      <c r="D34" s="120" t="str">
        <f>IF(ชื่อนักเรียน!D32="","",ชื่อนักเรียน!D32)</f>
        <v/>
      </c>
      <c r="E34" s="38" t="str">
        <f>IF(ชื่อนักเรียน!R32="","",ชื่อนักเรียน!R32)</f>
        <v/>
      </c>
      <c r="F34" s="38" t="str">
        <f>IF(B34="","",IF(ชื่อนักเรียน!T32="มส","มส",IF(ชื่อนักเรียน!T32="ย้าย","ย้าย",IF('4.คะแนน'!P34&gt;=60,"ผ่าน","ไม่ผ่าน"))))</f>
        <v/>
      </c>
      <c r="H34" s="40" t="str">
        <f t="shared" si="0"/>
        <v/>
      </c>
      <c r="I34" s="30" t="str">
        <f t="shared" si="1"/>
        <v/>
      </c>
      <c r="J34" s="30" t="str">
        <f>IF(MID(C34,1,7)="เด็กชาย",#REF!,IF(MID(C34,1,3)="นาย",#REF!,""))</f>
        <v/>
      </c>
      <c r="K34" s="30" t="str">
        <f t="shared" si="2"/>
        <v/>
      </c>
      <c r="L34" s="30" t="str">
        <f>IF(MID(C34,1,8)="เด็กหญิง",#REF!,IF(MID(C34,1,6)="นางสาว",#REF!,""))</f>
        <v/>
      </c>
      <c r="M34" s="33" t="str">
        <f t="shared" si="3"/>
        <v/>
      </c>
    </row>
    <row r="35" spans="1:13" ht="17.25" customHeight="1" x14ac:dyDescent="0.25">
      <c r="A35" s="34">
        <v>29</v>
      </c>
      <c r="B35" s="35" t="str">
        <f>IF(ชื่อนักเรียน!B33="","",ชื่อนักเรียน!B33)</f>
        <v/>
      </c>
      <c r="C35" s="119" t="str">
        <f>IF(ชื่อนักเรียน!C33="","",ชื่อนักเรียน!C33)</f>
        <v/>
      </c>
      <c r="D35" s="120" t="str">
        <f>IF(ชื่อนักเรียน!D33="","",ชื่อนักเรียน!D33)</f>
        <v/>
      </c>
      <c r="E35" s="38" t="str">
        <f>IF(ชื่อนักเรียน!R33="","",ชื่อนักเรียน!R33)</f>
        <v/>
      </c>
      <c r="F35" s="38" t="str">
        <f>IF(B35="","",IF(ชื่อนักเรียน!T33="มส","มส",IF(ชื่อนักเรียน!T33="ย้าย","ย้าย",IF('4.คะแนน'!P35&gt;=60,"ผ่าน","ไม่ผ่าน"))))</f>
        <v/>
      </c>
      <c r="H35" s="40" t="str">
        <f t="shared" si="0"/>
        <v/>
      </c>
      <c r="I35" s="30" t="str">
        <f t="shared" si="1"/>
        <v/>
      </c>
      <c r="J35" s="30" t="str">
        <f>IF(MID(C35,1,7)="เด็กชาย",#REF!,IF(MID(C35,1,3)="นาย",#REF!,""))</f>
        <v/>
      </c>
      <c r="K35" s="30" t="str">
        <f t="shared" si="2"/>
        <v/>
      </c>
      <c r="L35" s="30" t="str">
        <f>IF(MID(C35,1,8)="เด็กหญิง",#REF!,IF(MID(C35,1,6)="นางสาว",#REF!,""))</f>
        <v/>
      </c>
      <c r="M35" s="33" t="str">
        <f t="shared" si="3"/>
        <v/>
      </c>
    </row>
    <row r="36" spans="1:13" ht="18" customHeight="1" x14ac:dyDescent="0.25">
      <c r="A36" s="34">
        <v>30</v>
      </c>
      <c r="B36" s="35" t="str">
        <f>IF(ชื่อนักเรียน!B34="","",ชื่อนักเรียน!B34)</f>
        <v/>
      </c>
      <c r="C36" s="122" t="str">
        <f>IF(ชื่อนักเรียน!C34="","",ชื่อนักเรียน!C34)</f>
        <v/>
      </c>
      <c r="D36" s="121" t="str">
        <f>IF(ชื่อนักเรียน!D34="","",ชื่อนักเรียน!D34)</f>
        <v/>
      </c>
      <c r="E36" s="38" t="str">
        <f>IF(ชื่อนักเรียน!R34="","",ชื่อนักเรียน!R34)</f>
        <v/>
      </c>
      <c r="F36" s="38" t="str">
        <f>IF(B36="","",IF(ชื่อนักเรียน!T34="มส","มส",IF(ชื่อนักเรียน!T34="ย้าย","ย้าย",IF('4.คะแนน'!P36&gt;=60,"ผ่าน","ไม่ผ่าน"))))</f>
        <v/>
      </c>
      <c r="H36" s="40" t="str">
        <f t="shared" si="0"/>
        <v/>
      </c>
      <c r="I36" s="30" t="str">
        <f t="shared" si="1"/>
        <v/>
      </c>
      <c r="J36" s="30" t="str">
        <f>IF(MID(C36,1,7)="เด็กชาย",#REF!,IF(MID(C36,1,3)="นาย",#REF!,""))</f>
        <v/>
      </c>
      <c r="K36" s="30" t="str">
        <f t="shared" si="2"/>
        <v/>
      </c>
      <c r="L36" s="30" t="str">
        <f>IF(MID(C36,1,8)="เด็กหญิง",#REF!,IF(MID(C36,1,6)="นางสาว",#REF!,""))</f>
        <v/>
      </c>
      <c r="M36" s="33" t="str">
        <f t="shared" si="3"/>
        <v/>
      </c>
    </row>
    <row r="37" spans="1:13" ht="17.25" customHeight="1" x14ac:dyDescent="0.25">
      <c r="A37" s="34">
        <v>31</v>
      </c>
      <c r="B37" s="35" t="str">
        <f>IF(ชื่อนักเรียน!B35="","",ชื่อนักเรียน!B35)</f>
        <v/>
      </c>
      <c r="C37" s="119" t="str">
        <f>IF(ชื่อนักเรียน!C35="","",ชื่อนักเรียน!C35)</f>
        <v/>
      </c>
      <c r="D37" s="120" t="str">
        <f>IF(ชื่อนักเรียน!D35="","",ชื่อนักเรียน!D35)</f>
        <v/>
      </c>
      <c r="E37" s="38" t="str">
        <f>IF(ชื่อนักเรียน!R35="","",ชื่อนักเรียน!R35)</f>
        <v/>
      </c>
      <c r="F37" s="38" t="str">
        <f>IF(B37="","",IF(ชื่อนักเรียน!T35="มส","มส",IF(ชื่อนักเรียน!T35="ย้าย","ย้าย",IF('4.คะแนน'!P37&gt;=60,"ผ่าน","ไม่ผ่าน"))))</f>
        <v/>
      </c>
      <c r="H37" s="40" t="str">
        <f t="shared" si="0"/>
        <v/>
      </c>
      <c r="I37" s="30" t="str">
        <f t="shared" si="1"/>
        <v/>
      </c>
      <c r="J37" s="30" t="str">
        <f>IF(MID(C37,1,7)="เด็กชาย",#REF!,IF(MID(C37,1,3)="นาย",#REF!,""))</f>
        <v/>
      </c>
      <c r="K37" s="30" t="str">
        <f t="shared" si="2"/>
        <v/>
      </c>
      <c r="L37" s="30" t="str">
        <f>IF(MID(C37,1,8)="เด็กหญิง",#REF!,IF(MID(C37,1,6)="นางสาว",#REF!,""))</f>
        <v/>
      </c>
      <c r="M37" s="33" t="str">
        <f t="shared" si="3"/>
        <v/>
      </c>
    </row>
    <row r="38" spans="1:13" ht="17.25" customHeight="1" x14ac:dyDescent="0.25">
      <c r="A38" s="34">
        <v>32</v>
      </c>
      <c r="B38" s="35" t="str">
        <f>IF(ชื่อนักเรียน!B36="","",ชื่อนักเรียน!B36)</f>
        <v/>
      </c>
      <c r="C38" s="119" t="str">
        <f>IF(ชื่อนักเรียน!C36="","",ชื่อนักเรียน!C36)</f>
        <v/>
      </c>
      <c r="D38" s="120" t="str">
        <f>IF(ชื่อนักเรียน!D36="","",ชื่อนักเรียน!D36)</f>
        <v/>
      </c>
      <c r="E38" s="38" t="str">
        <f>IF(ชื่อนักเรียน!R36="","",ชื่อนักเรียน!R36)</f>
        <v/>
      </c>
      <c r="F38" s="38" t="str">
        <f>IF(B38="","",IF(ชื่อนักเรียน!T36="มส","มส",IF(ชื่อนักเรียน!T36="ย้าย","ย้าย",IF('4.คะแนน'!P38&gt;=60,"ผ่าน","ไม่ผ่าน"))))</f>
        <v/>
      </c>
      <c r="H38" s="40" t="str">
        <f t="shared" si="0"/>
        <v/>
      </c>
      <c r="I38" s="30" t="str">
        <f t="shared" si="1"/>
        <v/>
      </c>
      <c r="J38" s="30" t="str">
        <f>IF(MID(C38,1,7)="เด็กชาย",#REF!,IF(MID(C38,1,3)="นาย",#REF!,""))</f>
        <v/>
      </c>
      <c r="K38" s="30" t="str">
        <f t="shared" si="2"/>
        <v/>
      </c>
      <c r="L38" s="30" t="str">
        <f>IF(MID(C38,1,8)="เด็กหญิง",#REF!,IF(MID(C38,1,6)="นางสาว",#REF!,""))</f>
        <v/>
      </c>
      <c r="M38" s="33" t="str">
        <f t="shared" si="3"/>
        <v/>
      </c>
    </row>
    <row r="39" spans="1:13" ht="17.25" customHeight="1" x14ac:dyDescent="0.25">
      <c r="A39" s="34">
        <v>33</v>
      </c>
      <c r="B39" s="35" t="str">
        <f>IF(ชื่อนักเรียน!B37="","",ชื่อนักเรียน!B37)</f>
        <v/>
      </c>
      <c r="C39" s="119" t="str">
        <f>IF(ชื่อนักเรียน!C37="","",ชื่อนักเรียน!C37)</f>
        <v/>
      </c>
      <c r="D39" s="120" t="str">
        <f>IF(ชื่อนักเรียน!D37="","",ชื่อนักเรียน!D37)</f>
        <v/>
      </c>
      <c r="E39" s="38" t="str">
        <f>IF(ชื่อนักเรียน!R37="","",ชื่อนักเรียน!R37)</f>
        <v/>
      </c>
      <c r="F39" s="38" t="str">
        <f>IF(B39="","",IF(ชื่อนักเรียน!T37="มส","มส",IF(ชื่อนักเรียน!T37="ย้าย","ย้าย",IF('4.คะแนน'!P39&gt;=60,"ผ่าน","ไม่ผ่าน"))))</f>
        <v/>
      </c>
      <c r="H39" s="40" t="str">
        <f t="shared" si="0"/>
        <v/>
      </c>
      <c r="I39" s="30" t="str">
        <f t="shared" si="1"/>
        <v/>
      </c>
      <c r="J39" s="30" t="str">
        <f>IF(MID(C39,1,7)="เด็กชาย",#REF!,IF(MID(C39,1,3)="นาย",#REF!,""))</f>
        <v/>
      </c>
      <c r="K39" s="30" t="str">
        <f t="shared" si="2"/>
        <v/>
      </c>
      <c r="L39" s="30" t="str">
        <f>IF(MID(C39,1,8)="เด็กหญิง",#REF!,IF(MID(C39,1,6)="นางสาว",#REF!,""))</f>
        <v/>
      </c>
      <c r="M39" s="33" t="str">
        <f t="shared" si="3"/>
        <v/>
      </c>
    </row>
    <row r="40" spans="1:13" ht="17.25" customHeight="1" x14ac:dyDescent="0.25">
      <c r="A40" s="34">
        <v>34</v>
      </c>
      <c r="B40" s="35" t="str">
        <f>IF(ชื่อนักเรียน!B38="","",ชื่อนักเรียน!B38)</f>
        <v/>
      </c>
      <c r="C40" s="119" t="str">
        <f>IF(ชื่อนักเรียน!C38="","",ชื่อนักเรียน!C38)</f>
        <v/>
      </c>
      <c r="D40" s="120" t="str">
        <f>IF(ชื่อนักเรียน!D38="","",ชื่อนักเรียน!D38)</f>
        <v/>
      </c>
      <c r="E40" s="38" t="str">
        <f>IF(ชื่อนักเรียน!R38="","",ชื่อนักเรียน!R38)</f>
        <v/>
      </c>
      <c r="F40" s="38" t="str">
        <f>IF(B40="","",IF(ชื่อนักเรียน!T38="มส","มส",IF(ชื่อนักเรียน!T38="ย้าย","ย้าย",IF('4.คะแนน'!P40&gt;=60,"ผ่าน","ไม่ผ่าน"))))</f>
        <v/>
      </c>
      <c r="H40" s="40" t="str">
        <f t="shared" si="0"/>
        <v/>
      </c>
      <c r="I40" s="30" t="str">
        <f t="shared" si="1"/>
        <v/>
      </c>
      <c r="J40" s="30" t="str">
        <f>IF(MID(C40,1,7)="เด็กชาย",#REF!,IF(MID(C40,1,3)="นาย",#REF!,""))</f>
        <v/>
      </c>
      <c r="K40" s="30" t="str">
        <f t="shared" si="2"/>
        <v/>
      </c>
      <c r="L40" s="30" t="str">
        <f>IF(MID(C40,1,8)="เด็กหญิง",#REF!,IF(MID(C40,1,6)="นางสาว",#REF!,""))</f>
        <v/>
      </c>
      <c r="M40" s="33" t="str">
        <f t="shared" si="3"/>
        <v/>
      </c>
    </row>
    <row r="41" spans="1:13" ht="17.25" customHeight="1" x14ac:dyDescent="0.25">
      <c r="A41" s="34">
        <v>35</v>
      </c>
      <c r="B41" s="35" t="str">
        <f>IF(ชื่อนักเรียน!B39="","",ชื่อนักเรียน!B39)</f>
        <v/>
      </c>
      <c r="C41" s="119" t="str">
        <f>IF(ชื่อนักเรียน!C39="","",ชื่อนักเรียน!C39)</f>
        <v/>
      </c>
      <c r="D41" s="120" t="str">
        <f>IF(ชื่อนักเรียน!D39="","",ชื่อนักเรียน!D39)</f>
        <v/>
      </c>
      <c r="E41" s="38" t="str">
        <f>IF(ชื่อนักเรียน!R39="","",ชื่อนักเรียน!R39)</f>
        <v/>
      </c>
      <c r="F41" s="38" t="str">
        <f>IF(B41="","",IF(ชื่อนักเรียน!T39="มส","มส",IF(ชื่อนักเรียน!T39="ย้าย","ย้าย",IF('4.คะแนน'!P41&gt;=60,"ผ่าน","ไม่ผ่าน"))))</f>
        <v/>
      </c>
      <c r="H41" s="40" t="str">
        <f t="shared" si="0"/>
        <v/>
      </c>
      <c r="I41" s="30" t="str">
        <f t="shared" si="1"/>
        <v/>
      </c>
      <c r="J41" s="30" t="str">
        <f>IF(MID(C41,1,7)="เด็กชาย",#REF!,IF(MID(C41,1,3)="นาย",#REF!,""))</f>
        <v/>
      </c>
      <c r="K41" s="30" t="str">
        <f t="shared" si="2"/>
        <v/>
      </c>
      <c r="L41" s="30" t="str">
        <f>IF(MID(C41,1,8)="เด็กหญิง",#REF!,IF(MID(C41,1,6)="นางสาว",#REF!,""))</f>
        <v/>
      </c>
      <c r="M41" s="33" t="str">
        <f t="shared" si="3"/>
        <v/>
      </c>
    </row>
    <row r="42" spans="1:13" ht="17.25" customHeight="1" x14ac:dyDescent="0.25">
      <c r="A42" s="34">
        <v>36</v>
      </c>
      <c r="B42" s="45" t="str">
        <f>IF(ชื่อนักเรียน!B40="","",ชื่อนักเรียน!B40)</f>
        <v/>
      </c>
      <c r="C42" s="119" t="str">
        <f>IF(ชื่อนักเรียน!C40="","",ชื่อนักเรียน!C40)</f>
        <v/>
      </c>
      <c r="D42" s="120" t="str">
        <f>IF(ชื่อนักเรียน!D40="","",ชื่อนักเรียน!D40)</f>
        <v/>
      </c>
      <c r="E42" s="38" t="str">
        <f>IF(ชื่อนักเรียน!R40="","",ชื่อนักเรียน!R40)</f>
        <v/>
      </c>
      <c r="F42" s="38" t="str">
        <f>IF(B42="","",IF(ชื่อนักเรียน!T40="มส","มส",IF(ชื่อนักเรียน!T40="ย้าย","ย้าย",IF('4.คะแนน'!P42&gt;=60,"ผ่าน","ไม่ผ่าน"))))</f>
        <v/>
      </c>
      <c r="H42" s="40" t="str">
        <f t="shared" si="0"/>
        <v/>
      </c>
      <c r="I42" s="30" t="str">
        <f t="shared" si="1"/>
        <v/>
      </c>
      <c r="J42" s="30" t="str">
        <f>IF(MID(C42,1,7)="เด็กชาย",#REF!,IF(MID(C42,1,3)="นาย",#REF!,""))</f>
        <v/>
      </c>
      <c r="K42" s="30" t="str">
        <f t="shared" si="2"/>
        <v/>
      </c>
      <c r="L42" s="30" t="str">
        <f>IF(MID(C42,1,8)="เด็กหญิง",#REF!,IF(MID(C42,1,6)="นางสาว",#REF!,""))</f>
        <v/>
      </c>
      <c r="M42" s="33" t="str">
        <f t="shared" si="3"/>
        <v/>
      </c>
    </row>
    <row r="43" spans="1:13" ht="17.25" customHeight="1" x14ac:dyDescent="0.25">
      <c r="A43" s="34">
        <v>37</v>
      </c>
      <c r="B43" s="45" t="str">
        <f>IF(ชื่อนักเรียน!B41="","",ชื่อนักเรียน!B41)</f>
        <v/>
      </c>
      <c r="C43" s="119" t="str">
        <f>IF(ชื่อนักเรียน!C41="","",ชื่อนักเรียน!C41)</f>
        <v/>
      </c>
      <c r="D43" s="120" t="str">
        <f>IF(ชื่อนักเรียน!D41="","",ชื่อนักเรียน!D41)</f>
        <v/>
      </c>
      <c r="E43" s="38" t="str">
        <f>IF(ชื่อนักเรียน!R41="","",ชื่อนักเรียน!R41)</f>
        <v/>
      </c>
      <c r="F43" s="38" t="str">
        <f>IF(B43="","",IF(ชื่อนักเรียน!T41="มส","มส",IF(ชื่อนักเรียน!T41="ย้าย","ย้าย",IF('4.คะแนน'!P43&gt;=60,"ผ่าน","ไม่ผ่าน"))))</f>
        <v/>
      </c>
      <c r="H43" s="40" t="str">
        <f t="shared" si="0"/>
        <v/>
      </c>
      <c r="I43" s="30" t="str">
        <f t="shared" si="1"/>
        <v/>
      </c>
      <c r="J43" s="30" t="str">
        <f>IF(MID(C43,1,7)="เด็กชาย",#REF!,IF(MID(C43,1,3)="นาย",#REF!,""))</f>
        <v/>
      </c>
      <c r="K43" s="30" t="str">
        <f t="shared" si="2"/>
        <v/>
      </c>
      <c r="L43" s="30" t="str">
        <f>IF(MID(C43,1,8)="เด็กหญิง",#REF!,IF(MID(C43,1,6)="นางสาว",#REF!,""))</f>
        <v/>
      </c>
      <c r="M43" s="33" t="str">
        <f t="shared" si="3"/>
        <v/>
      </c>
    </row>
    <row r="44" spans="1:13" ht="17.25" customHeight="1" x14ac:dyDescent="0.25">
      <c r="A44" s="34">
        <v>38</v>
      </c>
      <c r="B44" s="45" t="str">
        <f>IF(ชื่อนักเรียน!B42="","",ชื่อนักเรียน!B42)</f>
        <v/>
      </c>
      <c r="C44" s="119" t="str">
        <f>IF(ชื่อนักเรียน!C42="","",ชื่อนักเรียน!C42)</f>
        <v/>
      </c>
      <c r="D44" s="120" t="str">
        <f>IF(ชื่อนักเรียน!D42="","",ชื่อนักเรียน!D42)</f>
        <v/>
      </c>
      <c r="E44" s="38" t="str">
        <f>IF(ชื่อนักเรียน!R42="","",ชื่อนักเรียน!R42)</f>
        <v/>
      </c>
      <c r="F44" s="38" t="str">
        <f>IF(B44="","",IF(ชื่อนักเรียน!T42="มส","มส",IF(ชื่อนักเรียน!T42="ย้าย","ย้าย",IF('4.คะแนน'!P44&gt;=60,"ผ่าน","ไม่ผ่าน"))))</f>
        <v/>
      </c>
      <c r="H44" s="40" t="str">
        <f t="shared" si="0"/>
        <v/>
      </c>
      <c r="I44" s="30" t="str">
        <f t="shared" si="1"/>
        <v/>
      </c>
      <c r="J44" s="30" t="str">
        <f>IF(MID(C44,1,7)="เด็กชาย",#REF!,IF(MID(C44,1,3)="นาย",#REF!,""))</f>
        <v/>
      </c>
      <c r="K44" s="30" t="str">
        <f t="shared" si="2"/>
        <v/>
      </c>
      <c r="L44" s="30" t="str">
        <f>IF(MID(C44,1,8)="เด็กหญิง",#REF!,IF(MID(C44,1,6)="นางสาว",#REF!,""))</f>
        <v/>
      </c>
      <c r="M44" s="33" t="str">
        <f t="shared" si="3"/>
        <v/>
      </c>
    </row>
    <row r="45" spans="1:13" ht="18" customHeight="1" x14ac:dyDescent="0.25">
      <c r="A45" s="34">
        <v>39</v>
      </c>
      <c r="B45" s="45" t="str">
        <f>IF(ชื่อนักเรียน!B43="","",ชื่อนักเรียน!B43)</f>
        <v/>
      </c>
      <c r="C45" s="119" t="str">
        <f>IF(ชื่อนักเรียน!C43="","",ชื่อนักเรียน!C43)</f>
        <v/>
      </c>
      <c r="D45" s="120" t="str">
        <f>IF(ชื่อนักเรียน!D43="","",ชื่อนักเรียน!D43)</f>
        <v/>
      </c>
      <c r="E45" s="38" t="str">
        <f>IF(ชื่อนักเรียน!R43="","",ชื่อนักเรียน!R43)</f>
        <v/>
      </c>
      <c r="F45" s="38" t="str">
        <f>IF(B45="","",IF(ชื่อนักเรียน!T43="มส","มส",IF(ชื่อนักเรียน!T43="ย้าย","ย้าย",IF('4.คะแนน'!P45&gt;=60,"ผ่าน","ไม่ผ่าน"))))</f>
        <v/>
      </c>
      <c r="H45" s="40" t="str">
        <f t="shared" si="0"/>
        <v/>
      </c>
      <c r="I45" s="30" t="str">
        <f t="shared" si="1"/>
        <v/>
      </c>
      <c r="J45" s="30" t="str">
        <f>IF(MID(C45,1,7)="เด็กชาย",#REF!,IF(MID(C45,1,3)="นาย",#REF!,""))</f>
        <v/>
      </c>
      <c r="K45" s="30" t="str">
        <f t="shared" si="2"/>
        <v/>
      </c>
      <c r="L45" s="30" t="str">
        <f>IF(MID(C45,1,8)="เด็กหญิง",#REF!,IF(MID(C45,1,6)="นางสาว",#REF!,""))</f>
        <v/>
      </c>
      <c r="M45" s="33" t="str">
        <f t="shared" si="3"/>
        <v/>
      </c>
    </row>
    <row r="46" spans="1:13" ht="17.25" customHeight="1" x14ac:dyDescent="0.25">
      <c r="A46" s="34">
        <v>40</v>
      </c>
      <c r="B46" s="45" t="str">
        <f>IF(ชื่อนักเรียน!B44="","",ชื่อนักเรียน!B44)</f>
        <v/>
      </c>
      <c r="C46" s="119" t="str">
        <f>IF(ชื่อนักเรียน!C44="","",ชื่อนักเรียน!C44)</f>
        <v/>
      </c>
      <c r="D46" s="120" t="str">
        <f>IF(ชื่อนักเรียน!D44="","",ชื่อนักเรียน!D44)</f>
        <v/>
      </c>
      <c r="E46" s="38" t="str">
        <f>IF(ชื่อนักเรียน!R44="","",ชื่อนักเรียน!R44)</f>
        <v/>
      </c>
      <c r="F46" s="38" t="str">
        <f>IF(B46="","",IF(ชื่อนักเรียน!T44="มส","มส",IF(ชื่อนักเรียน!T44="ย้าย","ย้าย",IF('4.คะแนน'!P46&gt;=60,"ผ่าน","ไม่ผ่าน"))))</f>
        <v/>
      </c>
      <c r="H46" s="40" t="str">
        <f t="shared" si="0"/>
        <v/>
      </c>
      <c r="I46" s="30" t="str">
        <f t="shared" si="1"/>
        <v/>
      </c>
      <c r="J46" s="30" t="str">
        <f>IF(MID(C46,1,7)="เด็กชาย",#REF!,IF(MID(C46,1,3)="นาย",#REF!,""))</f>
        <v/>
      </c>
      <c r="K46" s="30" t="str">
        <f t="shared" si="2"/>
        <v/>
      </c>
      <c r="L46" s="30" t="str">
        <f>IF(MID(C46,1,8)="เด็กหญิง",#REF!,IF(MID(C46,1,6)="นางสาว",#REF!,""))</f>
        <v/>
      </c>
      <c r="M46" s="33" t="str">
        <f t="shared" si="3"/>
        <v/>
      </c>
    </row>
    <row r="47" spans="1:13" ht="17.25" customHeight="1" x14ac:dyDescent="0.25">
      <c r="A47" s="34">
        <v>41</v>
      </c>
      <c r="B47" s="45" t="str">
        <f>IF(ชื่อนักเรียน!B45="","",ชื่อนักเรียน!B45)</f>
        <v/>
      </c>
      <c r="C47" s="119" t="str">
        <f>IF(ชื่อนักเรียน!C45="","",ชื่อนักเรียน!C45)</f>
        <v/>
      </c>
      <c r="D47" s="120" t="str">
        <f>IF(ชื่อนักเรียน!D45="","",ชื่อนักเรียน!D45)</f>
        <v/>
      </c>
      <c r="E47" s="38" t="str">
        <f>IF(ชื่อนักเรียน!R45="","",ชื่อนักเรียน!R45)</f>
        <v/>
      </c>
      <c r="F47" s="38" t="str">
        <f>IF(B47="","",IF(ชื่อนักเรียน!T45="มส","มส",IF(ชื่อนักเรียน!T45="ย้าย","ย้าย",IF('4.คะแนน'!P47&gt;=60,"ผ่าน","ไม่ผ่าน"))))</f>
        <v/>
      </c>
      <c r="H47" s="40" t="str">
        <f t="shared" si="0"/>
        <v/>
      </c>
      <c r="I47" s="30" t="str">
        <f t="shared" si="1"/>
        <v/>
      </c>
      <c r="J47" s="30" t="str">
        <f>IF(MID(C47,1,7)="เด็กชาย",#REF!,IF(MID(C47,1,3)="นาย",#REF!,""))</f>
        <v/>
      </c>
      <c r="K47" s="30" t="str">
        <f t="shared" si="2"/>
        <v/>
      </c>
      <c r="L47" s="30" t="str">
        <f>IF(MID(C47,1,8)="เด็กหญิง",#REF!,IF(MID(C47,1,6)="นางสาว",#REF!,""))</f>
        <v/>
      </c>
      <c r="M47" s="33" t="str">
        <f t="shared" si="3"/>
        <v/>
      </c>
    </row>
    <row r="48" spans="1:13" ht="17.25" customHeight="1" x14ac:dyDescent="0.25">
      <c r="A48" s="34">
        <v>42</v>
      </c>
      <c r="B48" s="45" t="str">
        <f>IF(ชื่อนักเรียน!B46="","",ชื่อนักเรียน!B46)</f>
        <v/>
      </c>
      <c r="C48" s="119" t="str">
        <f>IF(ชื่อนักเรียน!C46="","",ชื่อนักเรียน!C46)</f>
        <v/>
      </c>
      <c r="D48" s="120" t="str">
        <f>IF(ชื่อนักเรียน!D46="","",ชื่อนักเรียน!D46)</f>
        <v/>
      </c>
      <c r="E48" s="38" t="str">
        <f>IF(ชื่อนักเรียน!R46="","",ชื่อนักเรียน!R46)</f>
        <v/>
      </c>
      <c r="F48" s="38" t="str">
        <f>IF(B48="","",IF(ชื่อนักเรียน!T46="มส","มส",IF(ชื่อนักเรียน!T46="ย้าย","ย้าย",IF('4.คะแนน'!P48&gt;=60,"ผ่าน","ไม่ผ่าน"))))</f>
        <v/>
      </c>
      <c r="H48" s="40" t="str">
        <f t="shared" si="0"/>
        <v/>
      </c>
      <c r="I48" s="30" t="str">
        <f t="shared" si="1"/>
        <v/>
      </c>
      <c r="J48" s="30" t="str">
        <f>IF(MID(C48,1,7)="เด็กชาย",#REF!,IF(MID(C48,1,3)="นาย",#REF!,""))</f>
        <v/>
      </c>
      <c r="K48" s="30" t="str">
        <f t="shared" si="2"/>
        <v/>
      </c>
      <c r="L48" s="30" t="str">
        <f>IF(MID(C48,1,8)="เด็กหญิง",#REF!,IF(MID(C48,1,6)="นางสาว",#REF!,""))</f>
        <v/>
      </c>
      <c r="M48" s="33" t="str">
        <f t="shared" si="3"/>
        <v/>
      </c>
    </row>
    <row r="49" spans="1:13" ht="17.25" customHeight="1" x14ac:dyDescent="0.25">
      <c r="A49" s="34">
        <v>43</v>
      </c>
      <c r="B49" s="35" t="str">
        <f>IF(ชื่อนักเรียน!B47="","",ชื่อนักเรียน!B47)</f>
        <v/>
      </c>
      <c r="C49" s="119" t="str">
        <f>IF(ชื่อนักเรียน!C47="","",ชื่อนักเรียน!C47)</f>
        <v/>
      </c>
      <c r="D49" s="120" t="str">
        <f>IF(ชื่อนักเรียน!D47="","",ชื่อนักเรียน!D47)</f>
        <v/>
      </c>
      <c r="E49" s="38" t="str">
        <f>IF(ชื่อนักเรียน!R47="","",ชื่อนักเรียน!R47)</f>
        <v/>
      </c>
      <c r="F49" s="38" t="str">
        <f>IF(B49="","",IF(ชื่อนักเรียน!T47="มส","มส",IF(ชื่อนักเรียน!T47="ย้าย","ย้าย",IF('4.คะแนน'!P49&gt;=60,"ผ่าน","ไม่ผ่าน"))))</f>
        <v/>
      </c>
      <c r="H49" s="40" t="str">
        <f t="shared" si="0"/>
        <v/>
      </c>
      <c r="I49" s="30" t="str">
        <f t="shared" si="1"/>
        <v/>
      </c>
      <c r="J49" s="30" t="str">
        <f>IF(MID(C49,1,7)="เด็กชาย",#REF!,IF(MID(C49,1,3)="นาย",#REF!,""))</f>
        <v/>
      </c>
      <c r="K49" s="30" t="str">
        <f t="shared" si="2"/>
        <v/>
      </c>
      <c r="L49" s="30" t="str">
        <f>IF(MID(C49,1,8)="เด็กหญิง",#REF!,IF(MID(C49,1,6)="นางสาว",#REF!,""))</f>
        <v/>
      </c>
      <c r="M49" s="33" t="str">
        <f t="shared" si="3"/>
        <v/>
      </c>
    </row>
    <row r="50" spans="1:13" ht="17.25" customHeight="1" x14ac:dyDescent="0.25">
      <c r="A50" s="34">
        <v>44</v>
      </c>
      <c r="B50" s="45" t="str">
        <f>IF(ชื่อนักเรียน!B48="","",ชื่อนักเรียน!B48)</f>
        <v/>
      </c>
      <c r="C50" s="119" t="str">
        <f>IF(ชื่อนักเรียน!C48="","",ชื่อนักเรียน!C48)</f>
        <v/>
      </c>
      <c r="D50" s="120" t="str">
        <f>IF(ชื่อนักเรียน!D48="","",ชื่อนักเรียน!D48)</f>
        <v/>
      </c>
      <c r="E50" s="38" t="str">
        <f>IF(ชื่อนักเรียน!R48="","",ชื่อนักเรียน!R48)</f>
        <v/>
      </c>
      <c r="F50" s="38" t="str">
        <f>IF(B50="","",IF(ชื่อนักเรียน!T48="มส","มส",IF(ชื่อนักเรียน!T48="ย้าย","ย้าย",IF('4.คะแนน'!P50&gt;=60,"ผ่าน","ไม่ผ่าน"))))</f>
        <v/>
      </c>
      <c r="H50" s="40" t="str">
        <f t="shared" si="0"/>
        <v/>
      </c>
      <c r="I50" s="30" t="str">
        <f t="shared" si="1"/>
        <v/>
      </c>
      <c r="J50" s="30" t="str">
        <f>IF(MID(C50,1,7)="เด็กชาย",#REF!,IF(MID(C50,1,3)="นาย",#REF!,""))</f>
        <v/>
      </c>
      <c r="K50" s="30" t="str">
        <f t="shared" si="2"/>
        <v/>
      </c>
      <c r="L50" s="30" t="str">
        <f>IF(MID(C50,1,8)="เด็กหญิง",#REF!,IF(MID(C50,1,6)="นางสาว",#REF!,""))</f>
        <v/>
      </c>
      <c r="M50" s="33" t="str">
        <f t="shared" si="3"/>
        <v/>
      </c>
    </row>
    <row r="51" spans="1:13" ht="17.25" customHeight="1" x14ac:dyDescent="0.25">
      <c r="A51" s="34">
        <v>45</v>
      </c>
      <c r="B51" s="45" t="str">
        <f>IF(ชื่อนักเรียน!B49="","",ชื่อนักเรียน!B49)</f>
        <v/>
      </c>
      <c r="C51" s="119" t="str">
        <f>IF(ชื่อนักเรียน!C49="","",ชื่อนักเรียน!C49)</f>
        <v/>
      </c>
      <c r="D51" s="120" t="str">
        <f>IF(ชื่อนักเรียน!D49="","",ชื่อนักเรียน!D49)</f>
        <v/>
      </c>
      <c r="E51" s="38" t="str">
        <f>IF(ชื่อนักเรียน!R49="","",ชื่อนักเรียน!R49)</f>
        <v/>
      </c>
      <c r="F51" s="38" t="str">
        <f>IF(B51="","",IF(ชื่อนักเรียน!T49="มส","มส",IF(ชื่อนักเรียน!T49="ย้าย","ย้าย",IF('4.คะแนน'!P51&gt;=60,"ผ่าน","ไม่ผ่าน"))))</f>
        <v/>
      </c>
      <c r="H51" s="40" t="str">
        <f t="shared" si="0"/>
        <v/>
      </c>
      <c r="I51" s="30" t="str">
        <f t="shared" si="1"/>
        <v/>
      </c>
      <c r="J51" s="30" t="str">
        <f>IF(MID(C51,1,7)="เด็กชาย",#REF!,IF(MID(C51,1,3)="นาย",#REF!,""))</f>
        <v/>
      </c>
      <c r="K51" s="30" t="str">
        <f t="shared" si="2"/>
        <v/>
      </c>
      <c r="L51" s="30" t="str">
        <f>IF(MID(C51,1,8)="เด็กหญิง",#REF!,IF(MID(C51,1,6)="นางสาว",#REF!,""))</f>
        <v/>
      </c>
      <c r="M51" s="33" t="s">
        <v>42</v>
      </c>
    </row>
    <row r="52" spans="1:13" x14ac:dyDescent="0.25">
      <c r="H52" s="30"/>
      <c r="I52" s="30" t="s">
        <v>43</v>
      </c>
      <c r="J52" s="47">
        <f>COUNTIF(H7:H51,"เด็กชาย")+COUNTIF(M7:M51,"นาย")</f>
        <v>0</v>
      </c>
      <c r="K52" s="30" t="s">
        <v>44</v>
      </c>
      <c r="L52" s="47">
        <f>COUNTIF(H7:H51,"เด็กหญิ")++COUNTIF(M7:M51,"นาง")</f>
        <v>0</v>
      </c>
      <c r="M52" s="33">
        <f>J52+L52</f>
        <v>0</v>
      </c>
    </row>
    <row r="53" spans="1:13" x14ac:dyDescent="0.25">
      <c r="H53" s="30"/>
      <c r="I53" s="30" t="s">
        <v>45</v>
      </c>
      <c r="J53" s="47">
        <f>COUNTIF(J7:J51,"ย้าย")</f>
        <v>0</v>
      </c>
      <c r="K53" s="30" t="s">
        <v>46</v>
      </c>
      <c r="L53" s="47">
        <f>COUNTIF(L7:L51,"ย้าย")</f>
        <v>0</v>
      </c>
      <c r="M53" s="33">
        <f t="shared" ref="M53:M55" si="4">J53+L53</f>
        <v>0</v>
      </c>
    </row>
    <row r="54" spans="1:13" x14ac:dyDescent="0.25">
      <c r="H54" s="30"/>
      <c r="I54" s="30" t="s">
        <v>47</v>
      </c>
      <c r="J54" s="47">
        <f>COUNTIF(J7:J51,"มส")</f>
        <v>0</v>
      </c>
      <c r="K54" s="30" t="s">
        <v>48</v>
      </c>
      <c r="L54" s="47">
        <f>COUNTIF(L7:L51,"มส")</f>
        <v>0</v>
      </c>
      <c r="M54" s="33">
        <f t="shared" si="4"/>
        <v>0</v>
      </c>
    </row>
    <row r="55" spans="1:13" x14ac:dyDescent="0.25">
      <c r="H55" s="30"/>
      <c r="I55" s="30" t="s">
        <v>49</v>
      </c>
      <c r="J55" s="47">
        <f>COUNTIF(J7:J51,"ร")</f>
        <v>0</v>
      </c>
      <c r="K55" s="30" t="s">
        <v>50</v>
      </c>
      <c r="L55" s="47">
        <f>COUNTIF(L7:L51,"ร")</f>
        <v>0</v>
      </c>
      <c r="M55" s="33">
        <f t="shared" si="4"/>
        <v>0</v>
      </c>
    </row>
    <row r="56" spans="1:13" x14ac:dyDescent="0.25">
      <c r="H56" s="48"/>
      <c r="I56" s="48"/>
      <c r="J56" s="48"/>
      <c r="K56" s="48"/>
      <c r="L56" s="49"/>
    </row>
  </sheetData>
  <sheetProtection sheet="1" objects="1" scenarios="1"/>
  <mergeCells count="4">
    <mergeCell ref="A3:F3"/>
    <mergeCell ref="A4:F4"/>
    <mergeCell ref="C6:D6"/>
    <mergeCell ref="A2:F2"/>
  </mergeCells>
  <conditionalFormatting sqref="A33">
    <cfRule type="expression" dxfId="13" priority="93" stopIfTrue="1">
      <formula>#REF!="มส"</formula>
    </cfRule>
  </conditionalFormatting>
  <conditionalFormatting sqref="A7:F7">
    <cfRule type="expression" dxfId="12" priority="94" stopIfTrue="1">
      <formula>#REF!="ย้าย"</formula>
    </cfRule>
    <cfRule type="expression" dxfId="11" priority="95" stopIfTrue="1">
      <formula>#REF!="มส"</formula>
    </cfRule>
  </conditionalFormatting>
  <conditionalFormatting sqref="A8:F32">
    <cfRule type="expression" dxfId="10" priority="96" stopIfTrue="1">
      <formula>#REF!="ย้าย"</formula>
    </cfRule>
  </conditionalFormatting>
  <conditionalFormatting sqref="A8:F33">
    <cfRule type="expression" dxfId="9" priority="97" stopIfTrue="1">
      <formula>#REF!="มส"</formula>
    </cfRule>
  </conditionalFormatting>
  <conditionalFormatting sqref="A33:F51">
    <cfRule type="expression" dxfId="8" priority="147" stopIfTrue="1">
      <formula>#REF!="ย้าย"</formula>
    </cfRule>
  </conditionalFormatting>
  <conditionalFormatting sqref="A34:F51">
    <cfRule type="expression" dxfId="7" priority="149" stopIfTrue="1">
      <formula>#REF!="มส"</formula>
    </cfRule>
  </conditionalFormatting>
  <printOptions horizontalCentered="1"/>
  <pageMargins left="0.7" right="0.7" top="0.75" bottom="0.75" header="0.3" footer="0.3"/>
  <pageSetup paperSize="9" scale="91" fitToHeight="0" orientation="portrait" blackAndWhite="1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26</vt:i4>
      </vt:variant>
    </vt:vector>
  </HeadingPairs>
  <TitlesOfParts>
    <vt:vector size="37" baseType="lpstr">
      <vt:lpstr>ข้อมูลเบื้องต้น</vt:lpstr>
      <vt:lpstr>ชื่อนักเรียน</vt:lpstr>
      <vt:lpstr>1.ปถ.05(ก)พ</vt:lpstr>
      <vt:lpstr>2จุดประสงค์กิจกรรม</vt:lpstr>
      <vt:lpstr>3.เวลาเรียน เทอม1</vt:lpstr>
      <vt:lpstr>3.เวลาเรียน เทอม2</vt:lpstr>
      <vt:lpstr>4.คะแนน</vt:lpstr>
      <vt:lpstr>5.กำหนดการสอน</vt:lpstr>
      <vt:lpstr>แบบแจ้งผลชมรม</vt:lpstr>
      <vt:lpstr>แบบแจ้งรายชื่อ</vt:lpstr>
      <vt:lpstr>list</vt:lpstr>
      <vt:lpstr>'1.ปถ.05(ก)พ'!Print_Area</vt:lpstr>
      <vt:lpstr>'2จุดประสงค์กิจกรรม'!Print_Area</vt:lpstr>
      <vt:lpstr>'3.เวลาเรียน เทอม1'!Print_Area</vt:lpstr>
      <vt:lpstr>'3.เวลาเรียน เทอม2'!Print_Area</vt:lpstr>
      <vt:lpstr>'4.คะแนน'!Print_Area</vt:lpstr>
      <vt:lpstr>ชื่อนักเรียน!Print_Area</vt:lpstr>
      <vt:lpstr>แบบแจ้งผลชมรม!Print_Area</vt:lpstr>
      <vt:lpstr>แบบแจ้งรายชื่อ!Print_Area</vt:lpstr>
      <vt:lpstr>'3.เวลาเรียน เทอม1'!Print_Titles</vt:lpstr>
      <vt:lpstr>'3.เวลาเรียน เทอม2'!Print_Titles</vt:lpstr>
      <vt:lpstr>'4.คะแนน'!Print_Titles</vt:lpstr>
      <vt:lpstr>แบบแจ้งผลชมรม!Print_Titles</vt:lpstr>
      <vt:lpstr>ครูประจำชั้น1</vt:lpstr>
      <vt:lpstr>ครูประจำชั้น2</vt:lpstr>
      <vt:lpstr>ชั้น</vt:lpstr>
      <vt:lpstr>เดือนอนุมัติ</vt:lpstr>
      <vt:lpstr>ปีการศึกษา</vt:lpstr>
      <vt:lpstr>ปีอนุมัติ</vt:lpstr>
      <vt:lpstr>ผอ</vt:lpstr>
      <vt:lpstr>ผู้สอน</vt:lpstr>
      <vt:lpstr>ภาคเรียน</vt:lpstr>
      <vt:lpstr>รหัสวิชา</vt:lpstr>
      <vt:lpstr>รอง</vt:lpstr>
      <vt:lpstr>รายวิชา</vt:lpstr>
      <vt:lpstr>วัดผล</vt:lpstr>
      <vt:lpstr>วันอนุมัติ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AdminCom1</dc:creator>
  <cp:lastModifiedBy>USER</cp:lastModifiedBy>
  <cp:lastPrinted>2024-09-15T11:15:27Z</cp:lastPrinted>
  <dcterms:created xsi:type="dcterms:W3CDTF">2022-10-04T05:21:32Z</dcterms:created>
  <dcterms:modified xsi:type="dcterms:W3CDTF">2024-09-15T11:25:21Z</dcterms:modified>
</cp:coreProperties>
</file>