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2D7F84E9-FDF3-4C45-8EA4-A50192AA9C06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1.Basic Info" sheetId="28" r:id="rId1"/>
    <sheet name="2.Students Name" sheetId="29" r:id="rId2"/>
    <sheet name="3.Attendance" sheetId="40" r:id="rId3"/>
    <sheet name="4.Formative" sheetId="37" r:id="rId4"/>
    <sheet name="5.Midterm" sheetId="32" r:id="rId5"/>
    <sheet name="6.Final" sheetId="45" r:id="rId6"/>
    <sheet name="7.Summary" sheetId="36" r:id="rId7"/>
    <sheet name="8.Cover" sheetId="35" r:id="rId8"/>
    <sheet name="รายชื่อ" sheetId="34" state="hidden" r:id="rId9"/>
    <sheet name="Subject Structure 1 page" sheetId="38" r:id="rId10"/>
    <sheet name="Subject Structure 2 pages" sheetId="41" r:id="rId11"/>
    <sheet name="Subject Structure 12 pages" sheetId="42" r:id="rId12"/>
    <sheet name="Subject" sheetId="43" r:id="rId13"/>
    <sheet name="Indicator" sheetId="44" r:id="rId14"/>
  </sheets>
  <externalReferences>
    <externalReference r:id="rId15"/>
    <externalReference r:id="rId16"/>
    <externalReference r:id="rId17"/>
  </externalReferences>
  <definedNames>
    <definedName name="_xlnm._FilterDatabase" localSheetId="6" hidden="1">'7.Summary'!#REF!</definedName>
    <definedName name="Act1_1">'[1]4.คีย์ปลายภาค'!$BC$11</definedName>
    <definedName name="Act1_10">'[1]4.คีย์ปลายภาค'!$BC$20</definedName>
    <definedName name="Act1_11">'[1]4.คีย์ปลายภาค'!$BC$21</definedName>
    <definedName name="Act1_12">'[1]4.คีย์ปลายภาค'!$BC$22</definedName>
    <definedName name="Act1_13">'[1]4.คีย์ปลายภาค'!$BC$23</definedName>
    <definedName name="Act1_14">'[1]4.คีย์ปลายภาค'!$BC$24</definedName>
    <definedName name="Act1_15">'[1]4.คีย์ปลายภาค'!$BC$25</definedName>
    <definedName name="Act1_16">'[1]4.คีย์ปลายภาค'!$BC$26</definedName>
    <definedName name="Act1_17">'[1]4.คีย์ปลายภาค'!$BC$27</definedName>
    <definedName name="Act1_18">'[1]4.คีย์ปลายภาค'!$BC$28</definedName>
    <definedName name="Act1_19">'[1]4.คีย์ปลายภาค'!$BC$29</definedName>
    <definedName name="Act1_2">'[1]4.คีย์ปลายภาค'!$BC$12</definedName>
    <definedName name="Act1_20">'[1]4.คีย์ปลายภาค'!$BC$30</definedName>
    <definedName name="Act1_21">'[1]4.คีย์ปลายภาค'!$BC$31</definedName>
    <definedName name="Act1_22">'[1]4.คีย์ปลายภาค'!$BC$32</definedName>
    <definedName name="Act1_23">'[1]4.คีย์ปลายภาค'!$BC$33</definedName>
    <definedName name="Act1_24">'[1]4.คีย์ปลายภาค'!$BC$34</definedName>
    <definedName name="Act1_25">'[1]4.คีย์ปลายภาค'!$BC$35</definedName>
    <definedName name="Act1_26">'[1]4.คีย์ปลายภาค'!$BC$36</definedName>
    <definedName name="Act1_27">'[1]4.คีย์ปลายภาค'!$BC$37</definedName>
    <definedName name="Act1_28">'[1]4.คีย์ปลายภาค'!$BC$38</definedName>
    <definedName name="Act1_29">'[1]4.คีย์ปลายภาค'!$BC$39</definedName>
    <definedName name="Act1_3">'[1]4.คีย์ปลายภาค'!$BC$13</definedName>
    <definedName name="Act1_30">'[1]4.คีย์ปลายภาค'!$BC$40</definedName>
    <definedName name="Act1_31">'[1]4.คีย์ปลายภาค'!$BC$41</definedName>
    <definedName name="Act1_32">'[1]4.คีย์ปลายภาค'!$BC$42</definedName>
    <definedName name="Act1_33">'[1]4.คีย์ปลายภาค'!$BC$43</definedName>
    <definedName name="Act1_34">'[1]4.คีย์ปลายภาค'!$BC$44</definedName>
    <definedName name="Act1_35">'[1]4.คีย์ปลายภาค'!$BC$45</definedName>
    <definedName name="Act1_36">'[1]4.คีย์ปลายภาค'!$BC$46</definedName>
    <definedName name="Act1_37">'[1]4.คีย์ปลายภาค'!$BC$47</definedName>
    <definedName name="Act1_38">'[1]4.คีย์ปลายภาค'!$BC$48</definedName>
    <definedName name="Act1_39">'[1]4.คีย์ปลายภาค'!$BC$49</definedName>
    <definedName name="Act1_4">'[1]4.คีย์ปลายภาค'!$BC$14</definedName>
    <definedName name="Act1_40">'[1]4.คีย์ปลายภาค'!$BC$50</definedName>
    <definedName name="Act1_41">'[1]4.คีย์ปลายภาค'!$BC$51</definedName>
    <definedName name="Act1_42">'[1]4.คีย์ปลายภาค'!$BC$52</definedName>
    <definedName name="Act1_43">'[1]4.คีย์ปลายภาค'!$BC$53</definedName>
    <definedName name="Act1_44">'[1]4.คีย์ปลายภาค'!$BC$54</definedName>
    <definedName name="Act1_45">'[1]4.คีย์ปลายภาค'!$BC$55</definedName>
    <definedName name="Act1_5">'[1]4.คีย์ปลายภาค'!$BC$15</definedName>
    <definedName name="Act1_6">'[1]4.คีย์ปลายภาค'!$BC$16</definedName>
    <definedName name="Act1_7">'[1]4.คีย์ปลายภาค'!$BC$17</definedName>
    <definedName name="Act1_8">'[1]4.คีย์ปลายภาค'!$BC$18</definedName>
    <definedName name="Act1_9">'[1]4.คีย์ปลายภาค'!$BC$19</definedName>
    <definedName name="Act2_1">'[1]4.คีย์ปลายภาค'!$BD$11</definedName>
    <definedName name="Act2_10">'[1]4.คีย์ปลายภาค'!$BD$20</definedName>
    <definedName name="Act2_11">'[1]4.คีย์ปลายภาค'!$BD$21</definedName>
    <definedName name="Act2_12">'[1]4.คีย์ปลายภาค'!$BD$22</definedName>
    <definedName name="Act2_13">'[1]4.คีย์ปลายภาค'!$BD$23</definedName>
    <definedName name="Act2_14">'[1]4.คีย์ปลายภาค'!$BD$24</definedName>
    <definedName name="Act2_15">'[1]4.คีย์ปลายภาค'!$BD$25</definedName>
    <definedName name="Act2_16">'[1]4.คีย์ปลายภาค'!$BD$26</definedName>
    <definedName name="Act2_17">'[1]4.คีย์ปลายภาค'!$BD$27</definedName>
    <definedName name="Act2_18">'[1]4.คีย์ปลายภาค'!$BD$28</definedName>
    <definedName name="Act2_19">'[1]4.คีย์ปลายภาค'!$BD$29</definedName>
    <definedName name="Act2_2">'[1]4.คีย์ปลายภาค'!$BD$12</definedName>
    <definedName name="Act2_20">'[1]4.คีย์ปลายภาค'!$BD$30</definedName>
    <definedName name="Act2_21">'[1]4.คีย์ปลายภาค'!$BD$31</definedName>
    <definedName name="Act2_22">'[1]4.คีย์ปลายภาค'!$BD$32</definedName>
    <definedName name="Act2_23">'[1]4.คีย์ปลายภาค'!$BD$33</definedName>
    <definedName name="Act2_24">'[1]4.คีย์ปลายภาค'!$BD$34</definedName>
    <definedName name="Act2_25">'[1]4.คีย์ปลายภาค'!$BD$35</definedName>
    <definedName name="Act2_26">'[1]4.คีย์ปลายภาค'!$BD$36</definedName>
    <definedName name="Act2_27">'[1]4.คีย์ปลายภาค'!$BD$37</definedName>
    <definedName name="Act2_28">'[1]4.คีย์ปลายภาค'!$BD$38</definedName>
    <definedName name="Act2_29">'[1]4.คีย์ปลายภาค'!$BD$39</definedName>
    <definedName name="Act2_3">'[1]4.คีย์ปลายภาค'!$BD$13</definedName>
    <definedName name="Act2_30">'[1]4.คีย์ปลายภาค'!$BD$40</definedName>
    <definedName name="Act2_31">'[1]4.คีย์ปลายภาค'!$BD$41</definedName>
    <definedName name="Act2_32">'[1]4.คีย์ปลายภาค'!$BD$42</definedName>
    <definedName name="Act2_33">'[1]4.คีย์ปลายภาค'!$BD$43</definedName>
    <definedName name="Act2_34">'[1]4.คีย์ปลายภาค'!$BD$44</definedName>
    <definedName name="Act2_35">'[1]4.คีย์ปลายภาค'!$BD$45</definedName>
    <definedName name="Act2_36">'[1]4.คีย์ปลายภาค'!$BD$46</definedName>
    <definedName name="Act2_37">'[1]4.คีย์ปลายภาค'!$BD$47</definedName>
    <definedName name="Act2_38">'[1]4.คีย์ปลายภาค'!$BD$48</definedName>
    <definedName name="Act2_39">'[1]4.คีย์ปลายภาค'!$BD$49</definedName>
    <definedName name="Act2_4">'[1]4.คีย์ปลายภาค'!$BD$14</definedName>
    <definedName name="Act2_40">'[1]4.คีย์ปลายภาค'!$BD$50</definedName>
    <definedName name="Act2_41">'[1]4.คีย์ปลายภาค'!$BD$51</definedName>
    <definedName name="Act2_42">'[1]4.คีย์ปลายภาค'!$BD$52</definedName>
    <definedName name="Act2_43">'[1]4.คีย์ปลายภาค'!$BD$53</definedName>
    <definedName name="Act2_44">'[1]4.คีย์ปลายภาค'!$BD$54</definedName>
    <definedName name="Act2_45">'[1]4.คีย์ปลายภาค'!$BD$55</definedName>
    <definedName name="Act2_5">'[1]4.คีย์ปลายภาค'!$BD$15</definedName>
    <definedName name="Act2_6">'[1]4.คีย์ปลายภาค'!$BD$16</definedName>
    <definedName name="Act2_7">'[1]4.คีย์ปลายภาค'!$BD$17</definedName>
    <definedName name="Act2_8">'[1]4.คีย์ปลายภาค'!$BD$18</definedName>
    <definedName name="Act2_9">'[1]4.คีย์ปลายภาค'!$BD$19</definedName>
    <definedName name="Act3_1">'[1]4.คีย์ปลายภาค'!$BE$11</definedName>
    <definedName name="Act3_10">'[1]4.คีย์ปลายภาค'!$BE$20</definedName>
    <definedName name="Act3_11">'[1]4.คีย์ปลายภาค'!$BE$21</definedName>
    <definedName name="Act3_12">'[1]4.คีย์ปลายภาค'!$BE$22</definedName>
    <definedName name="Act3_13">'[1]4.คีย์ปลายภาค'!$BE$23</definedName>
    <definedName name="Act3_14">'[1]4.คีย์ปลายภาค'!$BE$24</definedName>
    <definedName name="Act3_15">'[1]4.คีย์ปลายภาค'!$BE$25</definedName>
    <definedName name="Act3_16">'[1]4.คีย์ปลายภาค'!$BE$26</definedName>
    <definedName name="Act3_17">'[1]4.คีย์ปลายภาค'!$BE$27</definedName>
    <definedName name="Act3_18">'[1]4.คีย์ปลายภาค'!$BE$28</definedName>
    <definedName name="Act3_19">'[1]4.คีย์ปลายภาค'!$BE$29</definedName>
    <definedName name="Act3_2">'[1]4.คีย์ปลายภาค'!$BE$12</definedName>
    <definedName name="Act3_20">'[1]4.คีย์ปลายภาค'!$BE$30</definedName>
    <definedName name="Act3_21">'[1]4.คีย์ปลายภาค'!$BE$31</definedName>
    <definedName name="Act3_22">'[1]4.คีย์ปลายภาค'!$BE$32</definedName>
    <definedName name="Act3_23">'[1]4.คีย์ปลายภาค'!$BE$33</definedName>
    <definedName name="Act3_24">'[1]4.คีย์ปลายภาค'!$BE$34</definedName>
    <definedName name="Act3_25">'[1]4.คีย์ปลายภาค'!$BE$35</definedName>
    <definedName name="Act3_26">'[1]4.คีย์ปลายภาค'!$BE$36</definedName>
    <definedName name="Act3_27">'[1]4.คีย์ปลายภาค'!$BE$37</definedName>
    <definedName name="Act3_28">'[1]4.คีย์ปลายภาค'!$BE$38</definedName>
    <definedName name="Act3_29">'[1]4.คีย์ปลายภาค'!$BE$39</definedName>
    <definedName name="Act3_3">'[1]4.คีย์ปลายภาค'!$BE$13</definedName>
    <definedName name="Act3_30">'[1]4.คีย์ปลายภาค'!$BE$40</definedName>
    <definedName name="Act3_31">'[1]4.คีย์ปลายภาค'!$BE$41</definedName>
    <definedName name="Act3_32">'[1]4.คีย์ปลายภาค'!$BE$42</definedName>
    <definedName name="Act3_33">'[1]4.คีย์ปลายภาค'!$BE$43</definedName>
    <definedName name="Act3_34">'[1]4.คีย์ปลายภาค'!$BE$44</definedName>
    <definedName name="Act3_35">'[1]4.คีย์ปลายภาค'!$BE$45</definedName>
    <definedName name="Act3_36">'[1]4.คีย์ปลายภาค'!$BE$46</definedName>
    <definedName name="Act3_37">'[1]4.คีย์ปลายภาค'!$BE$47</definedName>
    <definedName name="Act3_38">'[1]4.คีย์ปลายภาค'!$BE$48</definedName>
    <definedName name="Act3_39">'[1]4.คีย์ปลายภาค'!$BE$49</definedName>
    <definedName name="Act3_4">'[1]4.คีย์ปลายภาค'!$BE$14</definedName>
    <definedName name="Act3_40">'[1]4.คีย์ปลายภาค'!$BE$50</definedName>
    <definedName name="Act3_41">'[1]4.คีย์ปลายภาค'!$BE$51</definedName>
    <definedName name="Act3_42">'[1]4.คีย์ปลายภาค'!$BE$52</definedName>
    <definedName name="Act3_43">'[1]4.คีย์ปลายภาค'!$BE$53</definedName>
    <definedName name="Act3_44">'[1]4.คีย์ปลายภาค'!$BE$54</definedName>
    <definedName name="Act3_45">'[1]4.คีย์ปลายภาค'!$BE$55</definedName>
    <definedName name="Act3_5">'[1]4.คีย์ปลายภาค'!$BE$15</definedName>
    <definedName name="Act3_6">'[1]4.คีย์ปลายภาค'!$BE$16</definedName>
    <definedName name="Act3_7">'[1]4.คีย์ปลายภาค'!$BE$17</definedName>
    <definedName name="Act3_8">'[1]4.คีย์ปลายภาค'!$BE$18</definedName>
    <definedName name="Act3_9">'[1]4.คีย์ปลายภาค'!$BE$19</definedName>
    <definedName name="Act4_1">'[1]4.คีย์ปลายภาค'!$BF$11</definedName>
    <definedName name="Act4_10">'[1]4.คีย์ปลายภาค'!$BF$20</definedName>
    <definedName name="Act4_11">'[1]4.คีย์ปลายภาค'!$BF$21</definedName>
    <definedName name="Act4_12">'[1]4.คีย์ปลายภาค'!$BF$22</definedName>
    <definedName name="Act4_13">'[1]4.คีย์ปลายภาค'!$BF$23</definedName>
    <definedName name="Act4_14">'[1]4.คีย์ปลายภาค'!$BF$24</definedName>
    <definedName name="Act4_15">'[1]4.คีย์ปลายภาค'!$BF$25</definedName>
    <definedName name="Act4_16">'[1]4.คีย์ปลายภาค'!$BF$26</definedName>
    <definedName name="Act4_17">'[1]4.คีย์ปลายภาค'!$BF$27</definedName>
    <definedName name="Act4_18">'[1]4.คีย์ปลายภาค'!$BF$28</definedName>
    <definedName name="Act4_19">'[1]4.คีย์ปลายภาค'!$BF$29</definedName>
    <definedName name="Act4_2">'[1]4.คีย์ปลายภาค'!$BF$12</definedName>
    <definedName name="Act4_20">'[1]4.คีย์ปลายภาค'!$BF$30</definedName>
    <definedName name="Act4_21">'[1]4.คีย์ปลายภาค'!$BF$31</definedName>
    <definedName name="Act4_22">'[1]4.คีย์ปลายภาค'!$BF$32</definedName>
    <definedName name="Act4_23">'[1]4.คีย์ปลายภาค'!$BF$33</definedName>
    <definedName name="Act4_24">'[1]4.คีย์ปลายภาค'!$BF$34</definedName>
    <definedName name="Act4_25">'[1]4.คีย์ปลายภาค'!$BF$35</definedName>
    <definedName name="Act4_26">'[1]4.คีย์ปลายภาค'!$BF$36</definedName>
    <definedName name="Act4_27">'[1]4.คีย์ปลายภาค'!$BF$37</definedName>
    <definedName name="Act4_28">'[1]4.คีย์ปลายภาค'!$BF$38</definedName>
    <definedName name="Act4_29">'[1]4.คีย์ปลายภาค'!$BF$39</definedName>
    <definedName name="Act4_3">'[1]4.คีย์ปลายภาค'!$BF$13</definedName>
    <definedName name="Act4_30">'[1]4.คีย์ปลายภาค'!$BF$40</definedName>
    <definedName name="Act4_31">'[1]4.คีย์ปลายภาค'!$BF$41</definedName>
    <definedName name="Act4_32">'[1]4.คีย์ปลายภาค'!$BF$42</definedName>
    <definedName name="Act4_33">'[1]4.คีย์ปลายภาค'!$BF$43</definedName>
    <definedName name="Act4_34">'[1]4.คีย์ปลายภาค'!$BF$44</definedName>
    <definedName name="Act4_35">'[1]4.คีย์ปลายภาค'!$BF$45</definedName>
    <definedName name="Act4_36">'[1]4.คีย์ปลายภาค'!$BF$46</definedName>
    <definedName name="Act4_37">'[1]4.คีย์ปลายภาค'!$BF$47</definedName>
    <definedName name="Act4_38">'[1]4.คีย์ปลายภาค'!$BF$48</definedName>
    <definedName name="Act4_39">'[1]4.คีย์ปลายภาค'!$BF$49</definedName>
    <definedName name="Act4_4">'[1]4.คีย์ปลายภาค'!$BF$14</definedName>
    <definedName name="Act4_40">'[1]4.คีย์ปลายภาค'!$BF$50</definedName>
    <definedName name="Act4_41">'[1]4.คีย์ปลายภาค'!$BF$51</definedName>
    <definedName name="Act4_42">'[1]4.คีย์ปลายภาค'!$BF$52</definedName>
    <definedName name="Act4_43">'[1]4.คีย์ปลายภาค'!$BF$53</definedName>
    <definedName name="Act4_44">'[1]4.คีย์ปลายภาค'!$BF$54</definedName>
    <definedName name="Act4_45">'[1]4.คีย์ปลายภาค'!$BF$55</definedName>
    <definedName name="Act4_5">'[1]4.คีย์ปลายภาค'!$BF$15</definedName>
    <definedName name="Act4_6">'[1]4.คีย์ปลายภาค'!$BF$16</definedName>
    <definedName name="Act4_7">'[1]4.คีย์ปลายภาค'!$BF$17</definedName>
    <definedName name="Act4_8">'[1]4.คีย์ปลายภาค'!$BF$18</definedName>
    <definedName name="Act4_9">'[1]4.คีย์ปลายภาค'!$BF$19</definedName>
    <definedName name="ActAll_1">'[1]4.คีย์ปลายภาค'!$BG$11</definedName>
    <definedName name="ActAll_10">'[1]4.คีย์ปลายภาค'!$BG$20</definedName>
    <definedName name="ActAll_11">'[1]4.คีย์ปลายภาค'!$BG$21</definedName>
    <definedName name="ActAll_12">'[1]4.คีย์ปลายภาค'!$BG$22</definedName>
    <definedName name="ActAll_13">'[1]4.คีย์ปลายภาค'!$BG$23</definedName>
    <definedName name="ActAll_14">'[1]4.คีย์ปลายภาค'!$BG$24</definedName>
    <definedName name="ActAll_15">'[1]4.คีย์ปลายภาค'!$BG$25</definedName>
    <definedName name="ActAll_16">'[1]4.คีย์ปลายภาค'!$BG$26</definedName>
    <definedName name="ActAll_17">'[1]4.คีย์ปลายภาค'!$BG$27</definedName>
    <definedName name="ActAll_18">'[1]4.คีย์ปลายภาค'!$BG$28</definedName>
    <definedName name="ActAll_19">'[1]4.คีย์ปลายภาค'!$BG$29</definedName>
    <definedName name="ActAll_2">'[1]4.คีย์ปลายภาค'!$BG$12</definedName>
    <definedName name="ActAll_20">'[1]4.คีย์ปลายภาค'!$BG$30</definedName>
    <definedName name="ActAll_21">'[1]4.คีย์ปลายภาค'!$BG$31</definedName>
    <definedName name="ActAll_22">'[1]4.คีย์ปลายภาค'!$BG$32</definedName>
    <definedName name="ActAll_23">'[1]4.คีย์ปลายภาค'!$BG$33</definedName>
    <definedName name="ActAll_24">'[1]4.คีย์ปลายภาค'!$BG$34</definedName>
    <definedName name="ActAll_25">'[1]4.คีย์ปลายภาค'!$BG$35</definedName>
    <definedName name="ActAll_26">'[1]4.คีย์ปลายภาค'!$BG$36</definedName>
    <definedName name="ActAll_27">'[1]4.คีย์ปลายภาค'!$BG$37</definedName>
    <definedName name="ActAll_28">'[1]4.คีย์ปลายภาค'!$BG$38</definedName>
    <definedName name="ActAll_29">'[1]4.คีย์ปลายภาค'!$BG$39</definedName>
    <definedName name="ActAll_3">'[1]4.คีย์ปลายภาค'!$BG$13</definedName>
    <definedName name="ActAll_30">'[1]4.คีย์ปลายภาค'!$BG$40</definedName>
    <definedName name="ActAll_31">'[1]4.คีย์ปลายภาค'!$BG$41</definedName>
    <definedName name="ActAll_32">'[1]4.คีย์ปลายภาค'!$BG$42</definedName>
    <definedName name="ActAll_33">'[1]4.คีย์ปลายภาค'!$BG$43</definedName>
    <definedName name="ActAll_34">'[1]4.คีย์ปลายภาค'!$BG$44</definedName>
    <definedName name="ActAll_35">'[1]4.คีย์ปลายภาค'!$BG$45</definedName>
    <definedName name="ActAll_36">'[1]4.คีย์ปลายภาค'!$BG$46</definedName>
    <definedName name="ActAll_37">'[1]4.คีย์ปลายภาค'!$BG$47</definedName>
    <definedName name="ActAll_38">'[1]4.คีย์ปลายภาค'!$BG$48</definedName>
    <definedName name="ActAll_39">'[1]4.คีย์ปลายภาค'!$BG$49</definedName>
    <definedName name="ActAll_4">'[1]4.คีย์ปลายภาค'!$BG$14</definedName>
    <definedName name="ActAll_40">'[1]4.คีย์ปลายภาค'!$BG$50</definedName>
    <definedName name="ActAll_41">'[1]4.คีย์ปลายภาค'!$BG$51</definedName>
    <definedName name="ActAll_42">'[1]4.คีย์ปลายภาค'!$BG$52</definedName>
    <definedName name="ActAll_43">'[1]4.คีย์ปลายภาค'!$BG$53</definedName>
    <definedName name="ActAll_44">'[1]4.คีย์ปลายภาค'!$BG$54</definedName>
    <definedName name="ActAll_45">'[1]4.คีย์ปลายภาค'!$BG$55</definedName>
    <definedName name="ActAll_5">'[1]4.คีย์ปลายภาค'!$BG$15</definedName>
    <definedName name="ActAll_6">'[1]4.คีย์ปลายภาค'!$BG$16</definedName>
    <definedName name="ActAll_7">'[1]4.คีย์ปลายภาค'!$BG$17</definedName>
    <definedName name="ActAll_8">'[1]4.คีย์ปลายภาค'!$BG$18</definedName>
    <definedName name="ActAll_9">'[1]4.คีย์ปลายภาค'!$BG$19</definedName>
    <definedName name="Activities">'[2]4.2พัฒนาผู้เรียน'!$H$11:$H$55</definedName>
    <definedName name="Activity1" localSheetId="12">'[1]1.ข้อมูลเบื้องต้น'!$C$26</definedName>
    <definedName name="Activity1">'[2]1.ข้อมูลเบื้องต้น'!$C$33</definedName>
    <definedName name="Activity2" localSheetId="12">'[1]1.ข้อมูลเบื้องต้น'!$C$27</definedName>
    <definedName name="Activity2">'[2]1.ข้อมูลเบื้องต้น'!$C$34</definedName>
    <definedName name="Activity3" localSheetId="12">'[1]1.ข้อมูลเบื้องต้น'!$C$28</definedName>
    <definedName name="Activity3">'[2]1.ข้อมูลเบื้องต้น'!$C$35</definedName>
    <definedName name="Activity4" localSheetId="12">'[1]1.ข้อมูลเบื้องต้น'!$C$29</definedName>
    <definedName name="Activity4">'[2]1.ข้อมูลเบื้องต้น'!$C$36</definedName>
    <definedName name="ActName_1">'[1]4.คีย์ปลายภาค'!$BH$11</definedName>
    <definedName name="ActName_10">'[1]4.คีย์ปลายภาค'!$BH$20</definedName>
    <definedName name="ActName_11">'[1]4.คีย์ปลายภาค'!$BH$21</definedName>
    <definedName name="ActName_12">'[1]4.คีย์ปลายภาค'!$BH$22</definedName>
    <definedName name="ActName_13">'[1]4.คีย์ปลายภาค'!$BH$23</definedName>
    <definedName name="ActName_14">'[1]4.คีย์ปลายภาค'!$BH$24</definedName>
    <definedName name="ActName_15">'[1]4.คีย์ปลายภาค'!$BH$25</definedName>
    <definedName name="ActName_16">'[1]4.คีย์ปลายภาค'!$BH$26</definedName>
    <definedName name="ActName_17">'[1]4.คีย์ปลายภาค'!$BH$27</definedName>
    <definedName name="ActName_18">'[1]4.คีย์ปลายภาค'!$BH$28</definedName>
    <definedName name="ActName_19">'[1]4.คีย์ปลายภาค'!$BH$29</definedName>
    <definedName name="ActName_2">'[1]4.คีย์ปลายภาค'!$BH$12</definedName>
    <definedName name="ActName_20">'[1]4.คีย์ปลายภาค'!$BH$30</definedName>
    <definedName name="ActName_21">'[1]4.คีย์ปลายภาค'!$BH$31</definedName>
    <definedName name="ActName_22">'[1]4.คีย์ปลายภาค'!$BH$32</definedName>
    <definedName name="ActName_23">'[1]4.คีย์ปลายภาค'!$BH$33</definedName>
    <definedName name="ActName_24">'[1]4.คีย์ปลายภาค'!$BH$34</definedName>
    <definedName name="ActName_25">'[1]4.คีย์ปลายภาค'!$BH$35</definedName>
    <definedName name="ActName_26">'[1]4.คีย์ปลายภาค'!$BH$36</definedName>
    <definedName name="ActName_27">'[1]4.คีย์ปลายภาค'!$BH$37</definedName>
    <definedName name="ActName_28">'[1]4.คีย์ปลายภาค'!$BH$38</definedName>
    <definedName name="ActName_29">'[1]4.คีย์ปลายภาค'!$BH$39</definedName>
    <definedName name="ActName_3">'[1]4.คีย์ปลายภาค'!$BH$13</definedName>
    <definedName name="ActName_30">'[1]4.คีย์ปลายภาค'!$BH$40</definedName>
    <definedName name="ActName_31">'[1]4.คีย์ปลายภาค'!$BH$41</definedName>
    <definedName name="ActName_32">'[1]4.คีย์ปลายภาค'!$BH$42</definedName>
    <definedName name="ActName_33">'[1]4.คีย์ปลายภาค'!$BH$43</definedName>
    <definedName name="ActName_34">'[1]4.คีย์ปลายภาค'!$BH$44</definedName>
    <definedName name="ActName_35">'[1]4.คีย์ปลายภาค'!$BH$45</definedName>
    <definedName name="ActName_36">'[1]4.คีย์ปลายภาค'!$BH$46</definedName>
    <definedName name="ActName_37">'[1]4.คีย์ปลายภาค'!$BH$47</definedName>
    <definedName name="ActName_38">'[1]4.คีย์ปลายภาค'!$BH$48</definedName>
    <definedName name="ActName_39">'[1]4.คีย์ปลายภาค'!$BH$49</definedName>
    <definedName name="ActName_4">'[1]4.คีย์ปลายภาค'!$BH$14</definedName>
    <definedName name="ActName_40">'[1]4.คีย์ปลายภาค'!$BH$50</definedName>
    <definedName name="ActName_41">'[1]4.คีย์ปลายภาค'!$BH$51</definedName>
    <definedName name="ActName_42">'[1]4.คีย์ปลายภาค'!$BH$52</definedName>
    <definedName name="ActName_43">'[1]4.คีย์ปลายภาค'!$BH$53</definedName>
    <definedName name="ActName_44">'[1]4.คีย์ปลายภาค'!$BH$54</definedName>
    <definedName name="ActName_45">'[1]4.คีย์ปลายภาค'!$BH$55</definedName>
    <definedName name="ActName_5">'[1]4.คีย์ปลายภาค'!$BH$15</definedName>
    <definedName name="ActName_6">'[1]4.คีย์ปลายภาค'!$BH$16</definedName>
    <definedName name="ActName_7">'[1]4.คีย์ปลายภาค'!$BH$17</definedName>
    <definedName name="ActName_8">'[1]4.คีย์ปลายภาค'!$BH$18</definedName>
    <definedName name="ActName_9">'[1]4.คีย์ปลายภาค'!$BH$19</definedName>
    <definedName name="Advisor" localSheetId="12">'[1]1.ข้อมูลเบื้องต้น'!$J$6</definedName>
    <definedName name="Advisor">'[2]1.ข้อมูลเบื้องต้น'!$J$6</definedName>
    <definedName name="AppDate">'[2]1.ข้อมูลเบื้องต้น'!$J$14</definedName>
    <definedName name="AppMonth">'[2]1.ข้อมูลเบื้องต้น'!$K$14</definedName>
    <definedName name="AppYear">'[2]1.ข้อมูลเบื้องต้น'!$L$14</definedName>
    <definedName name="AssDirector" localSheetId="12">'[1]1.ข้อมูลเบื้องต้น'!$J$10</definedName>
    <definedName name="AssDirector">'[2]1.ข้อมูลเบื้องต้น'!$J$10</definedName>
    <definedName name="Att_1">'[1]6.คุณลักษณะ'!$L$11</definedName>
    <definedName name="Att_10">'[1]6.คุณลักษณะ'!$L$20</definedName>
    <definedName name="Att_11">'[1]6.คุณลักษณะ'!$L$21</definedName>
    <definedName name="Att_12">'[1]6.คุณลักษณะ'!$L$22</definedName>
    <definedName name="Att_13">'[1]6.คุณลักษณะ'!$L$23</definedName>
    <definedName name="Att_14">'[1]6.คุณลักษณะ'!$L$24</definedName>
    <definedName name="Att_15">'[1]6.คุณลักษณะ'!$L$25</definedName>
    <definedName name="Att_16">'[1]6.คุณลักษณะ'!$L$26</definedName>
    <definedName name="Att_17">'[1]6.คุณลักษณะ'!$L$27</definedName>
    <definedName name="Att_18">'[1]6.คุณลักษณะ'!$L$28</definedName>
    <definedName name="Att_19">'[1]6.คุณลักษณะ'!$L$29</definedName>
    <definedName name="Att_2">'[1]6.คุณลักษณะ'!$L$12</definedName>
    <definedName name="Att_20">'[1]6.คุณลักษณะ'!$L$30</definedName>
    <definedName name="Att_21">'[1]6.คุณลักษณะ'!$L$31</definedName>
    <definedName name="Att_22">'[1]6.คุณลักษณะ'!$L$32</definedName>
    <definedName name="Att_23">'[1]6.คุณลักษณะ'!$L$33</definedName>
    <definedName name="Att_24">'[1]6.คุณลักษณะ'!$L$34</definedName>
    <definedName name="Att_25">'[1]6.คุณลักษณะ'!$L$35</definedName>
    <definedName name="Att_26">'[1]6.คุณลักษณะ'!$L$36</definedName>
    <definedName name="Att_27">'[1]6.คุณลักษณะ'!$L$37</definedName>
    <definedName name="Att_28">'[1]6.คุณลักษณะ'!$L$38</definedName>
    <definedName name="Att_29">'[1]6.คุณลักษณะ'!$L$39</definedName>
    <definedName name="Att_3">'[1]6.คุณลักษณะ'!$L$13</definedName>
    <definedName name="Att_30">'[1]6.คุณลักษณะ'!$L$40</definedName>
    <definedName name="Att_31">'[1]6.คุณลักษณะ'!$L$41</definedName>
    <definedName name="Att_32">'[1]6.คุณลักษณะ'!$L$42</definedName>
    <definedName name="Att_33">'[1]6.คุณลักษณะ'!$L$43</definedName>
    <definedName name="Att_34">'[1]6.คุณลักษณะ'!$L$44</definedName>
    <definedName name="Att_35">'[1]6.คุณลักษณะ'!$L$45</definedName>
    <definedName name="Att_36">'[1]6.คุณลักษณะ'!$L$46</definedName>
    <definedName name="Att_37">'[1]6.คุณลักษณะ'!$L$47</definedName>
    <definedName name="Att_38">'[1]6.คุณลักษณะ'!$L$48</definedName>
    <definedName name="Att_39">'[1]6.คุณลักษณะ'!$L$49</definedName>
    <definedName name="Att_4">'[1]6.คุณลักษณะ'!$L$14</definedName>
    <definedName name="Att_40">'[1]6.คุณลักษณะ'!$L$50</definedName>
    <definedName name="Att_41">'[1]6.คุณลักษณะ'!$L$51</definedName>
    <definedName name="Att_42">'[1]6.คุณลักษณะ'!$L$52</definedName>
    <definedName name="Att_43">'[1]6.คุณลักษณะ'!$L$53</definedName>
    <definedName name="Att_44">'[1]6.คุณลักษณะ'!$L$54</definedName>
    <definedName name="Att_45">'[1]6.คุณลักษณะ'!$L$55</definedName>
    <definedName name="Att_5">'[1]6.คุณลักษณะ'!$L$15</definedName>
    <definedName name="Att_6">'[1]6.คุณลักษณะ'!$L$16</definedName>
    <definedName name="Att_7">'[1]6.คุณลักษณะ'!$L$17</definedName>
    <definedName name="Att_8">'[1]6.คุณลักษณะ'!$L$18</definedName>
    <definedName name="Att_9">'[1]6.คุณลักษณะ'!$L$19</definedName>
    <definedName name="Attribute">'[2]6.คุณลักษณะ'!$L$11:$L$55</definedName>
    <definedName name="Class" localSheetId="12">'[1]1.ข้อมูลเบื้องต้น'!$J$2</definedName>
    <definedName name="Class">'[2]1.ข้อมูลเบื้องต้น'!$I$2</definedName>
    <definedName name="class1_1">'[3]1 ข้อมูลเบื้องต้น'!$B$6</definedName>
    <definedName name="class1_2">'[3]1 ข้อมูลเบื้องต้น'!$B$7</definedName>
    <definedName name="class2_1">'[3]1 ข้อมูลเบื้องต้น'!$B$8</definedName>
    <definedName name="class2_2">'[3]1 ข้อมูลเบื้องต้น'!$B$9</definedName>
    <definedName name="class3_1">'[3]1 ข้อมูลเบื้องต้น'!$B$10</definedName>
    <definedName name="class3_2">'[3]1 ข้อมูลเบื้องต้น'!$B$11</definedName>
    <definedName name="CodeEle1" localSheetId="12">'[1]1.ข้อมูลเบื้องต้น'!$B$20</definedName>
    <definedName name="CodeEle1">'[2]1.ข้อมูลเบื้องต้น'!$B$20</definedName>
    <definedName name="CodeEle10">'[2]1.ข้อมูลเบื้องต้น'!$B$29</definedName>
    <definedName name="CodeEle11">'[2]1.ข้อมูลเบื้องต้น'!$B$30</definedName>
    <definedName name="CodeEle12">'[2]1.ข้อมูลเบื้องต้น'!$B$31</definedName>
    <definedName name="CodeEle2" localSheetId="12">'[1]1.ข้อมูลเบื้องต้น'!$B$21</definedName>
    <definedName name="CodeEle2">'[2]1.ข้อมูลเบื้องต้น'!$B$21</definedName>
    <definedName name="CodeEle3" localSheetId="12">'[1]1.ข้อมูลเบื้องต้น'!$B$22</definedName>
    <definedName name="CodeEle3">'[2]1.ข้อมูลเบื้องต้น'!$B$22</definedName>
    <definedName name="CodeEle4" localSheetId="12">'[1]1.ข้อมูลเบื้องต้น'!$B$23</definedName>
    <definedName name="CodeEle4">'[2]1.ข้อมูลเบื้องต้น'!$B$23</definedName>
    <definedName name="CodeEle5" localSheetId="12">'[1]1.ข้อมูลเบื้องต้น'!$B$24</definedName>
    <definedName name="CodeEle5">'[2]1.ข้อมูลเบื้องต้น'!$B$24</definedName>
    <definedName name="CodeEle6">'[2]1.ข้อมูลเบื้องต้น'!$B$25</definedName>
    <definedName name="CodeEle7">'[2]1.ข้อมูลเบื้องต้น'!$B$26</definedName>
    <definedName name="CodeEle8">'[2]1.ข้อมูลเบื้องต้น'!$B$27</definedName>
    <definedName name="CodeEle9">'[2]1.ข้อมูลเบื้องต้น'!$B$28</definedName>
    <definedName name="codegen1" localSheetId="12">'[1]1.ข้อมูลเบื้องต้น'!$B$7</definedName>
    <definedName name="codegen1">'[2]1.ข้อมูลเบื้องต้น'!$B$7</definedName>
    <definedName name="codegen10" localSheetId="12">'[1]1.ข้อมูลเบื้องต้น'!$B$16</definedName>
    <definedName name="codegen10">'[2]1.ข้อมูลเบื้องต้น'!$B$16</definedName>
    <definedName name="codegen11" localSheetId="12">'[1]1.ข้อมูลเบื้องต้น'!$B$17</definedName>
    <definedName name="codegen11">'[2]1.ข้อมูลเบื้องต้น'!$B$17</definedName>
    <definedName name="codegen12" localSheetId="12">'[1]1.ข้อมูลเบื้องต้น'!$B$18</definedName>
    <definedName name="codegen12">'[2]1.ข้อมูลเบื้องต้น'!$B$18</definedName>
    <definedName name="codegen2" localSheetId="12">'[1]1.ข้อมูลเบื้องต้น'!$B$8</definedName>
    <definedName name="codegen2">'[2]1.ข้อมูลเบื้องต้น'!$B$8</definedName>
    <definedName name="codegen3" localSheetId="12">'[1]1.ข้อมูลเบื้องต้น'!$B$9</definedName>
    <definedName name="codegen3">'[2]1.ข้อมูลเบื้องต้น'!$B$9</definedName>
    <definedName name="codegen4" localSheetId="12">'[1]1.ข้อมูลเบื้องต้น'!$B$10</definedName>
    <definedName name="codegen4">'[2]1.ข้อมูลเบื้องต้น'!$B$10</definedName>
    <definedName name="codegen5" localSheetId="12">'[1]1.ข้อมูลเบื้องต้น'!$B$11</definedName>
    <definedName name="codegen5">'[2]1.ข้อมูลเบื้องต้น'!$B$11</definedName>
    <definedName name="codegen6" localSheetId="12">'[1]1.ข้อมูลเบื้องต้น'!$B$12</definedName>
    <definedName name="codegen6">'[2]1.ข้อมูลเบื้องต้น'!$B$12</definedName>
    <definedName name="codegen7" localSheetId="12">'[1]1.ข้อมูลเบื้องต้น'!$B$13</definedName>
    <definedName name="codegen7">'[2]1.ข้อมูลเบื้องต้น'!$B$13</definedName>
    <definedName name="codegen8" localSheetId="12">'[1]1.ข้อมูลเบื้องต้น'!$B$14</definedName>
    <definedName name="codegen8">'[2]1.ข้อมูลเบื้องต้น'!$B$14</definedName>
    <definedName name="codegen9" localSheetId="12">'[1]1.ข้อมูลเบื้องต้น'!$B$15</definedName>
    <definedName name="codegen9">'[2]1.ข้อมูลเบื้องต้น'!$B$15</definedName>
    <definedName name="CreditEle1" localSheetId="12">'[1]1.ข้อมูลเบื้องต้น'!$D$20</definedName>
    <definedName name="CreditEle1">'[2]1.ข้อมูลเบื้องต้น'!$D$20</definedName>
    <definedName name="CreditEle10">'[2]1.ข้อมูลเบื้องต้น'!$D$29</definedName>
    <definedName name="CreditEle11">'[2]1.ข้อมูลเบื้องต้น'!$D$30</definedName>
    <definedName name="CreditEle12">'[2]1.ข้อมูลเบื้องต้น'!$D$31</definedName>
    <definedName name="CreditEle2" localSheetId="12">'[1]1.ข้อมูลเบื้องต้น'!$D$21</definedName>
    <definedName name="CreditEle2">'[2]1.ข้อมูลเบื้องต้น'!$D$21</definedName>
    <definedName name="CreditEle3" localSheetId="12">'[1]1.ข้อมูลเบื้องต้น'!$D$22</definedName>
    <definedName name="CreditEle3">'[2]1.ข้อมูลเบื้องต้น'!$D$22</definedName>
    <definedName name="CreditEle4" localSheetId="12">'[1]1.ข้อมูลเบื้องต้น'!$D$23</definedName>
    <definedName name="CreditEle4">'[2]1.ข้อมูลเบื้องต้น'!$D$23</definedName>
    <definedName name="CreditEle5" localSheetId="12">'[1]1.ข้อมูลเบื้องต้น'!$D$24</definedName>
    <definedName name="CreditEle5">'[2]1.ข้อมูลเบื้องต้น'!$D$24</definedName>
    <definedName name="CreditEle6">'[2]1.ข้อมูลเบื้องต้น'!$D$25</definedName>
    <definedName name="CreditEle7">'[2]1.ข้อมูลเบื้องต้น'!$D$26</definedName>
    <definedName name="CreditEle8">'[2]1.ข้อมูลเบื้องต้น'!$D$27</definedName>
    <definedName name="CreditEle9">'[2]1.ข้อมูลเบื้องต้น'!$D$28</definedName>
    <definedName name="CreditGen1" localSheetId="12">'[1]1.ข้อมูลเบื้องต้น'!$D$7</definedName>
    <definedName name="CreditGen1">'[2]1.ข้อมูลเบื้องต้น'!$D$7</definedName>
    <definedName name="CreditGen10" localSheetId="12">'[1]1.ข้อมูลเบื้องต้น'!$D$16</definedName>
    <definedName name="CreditGen10">'[2]1.ข้อมูลเบื้องต้น'!$D$16</definedName>
    <definedName name="CreditGen11" localSheetId="12">'[1]1.ข้อมูลเบื้องต้น'!$D$17</definedName>
    <definedName name="CreditGen11">'[2]1.ข้อมูลเบื้องต้น'!$D$17</definedName>
    <definedName name="CreditGen12" localSheetId="12">'[1]1.ข้อมูลเบื้องต้น'!$D$18</definedName>
    <definedName name="CreditGen12">'[2]1.ข้อมูลเบื้องต้น'!$D$18</definedName>
    <definedName name="CreditGen2" localSheetId="12">'[1]1.ข้อมูลเบื้องต้น'!$D$8</definedName>
    <definedName name="CreditGen2">'[2]1.ข้อมูลเบื้องต้น'!$D$8</definedName>
    <definedName name="CreditGen3" localSheetId="12">'[1]1.ข้อมูลเบื้องต้น'!$D$9</definedName>
    <definedName name="CreditGen3">'[2]1.ข้อมูลเบื้องต้น'!$D$9</definedName>
    <definedName name="CreditGen4" localSheetId="12">'[1]1.ข้อมูลเบื้องต้น'!$D$10</definedName>
    <definedName name="CreditGen4">'[2]1.ข้อมูลเบื้องต้น'!$D$10</definedName>
    <definedName name="CreditGen5" localSheetId="12">'[1]1.ข้อมูลเบื้องต้น'!$D$11</definedName>
    <definedName name="CreditGen5">'[2]1.ข้อมูลเบื้องต้น'!$D$11</definedName>
    <definedName name="CreditGen6" localSheetId="12">'[1]1.ข้อมูลเบื้องต้น'!$D$12</definedName>
    <definedName name="CreditGen6">'[2]1.ข้อมูลเบื้องต้น'!$D$12</definedName>
    <definedName name="CreditGen7" localSheetId="12">'[1]1.ข้อมูลเบื้องต้น'!$D$13</definedName>
    <definedName name="CreditGen7">'[2]1.ข้อมูลเบื้องต้น'!$D$13</definedName>
    <definedName name="CreditGen8" localSheetId="12">'[1]1.ข้อมูลเบื้องต้น'!$D$14</definedName>
    <definedName name="CreditGen8">'[2]1.ข้อมูลเบื้องต้น'!$D$14</definedName>
    <definedName name="CreditGen9" localSheetId="12">'[1]1.ข้อมูลเบื้องต้น'!$D$15</definedName>
    <definedName name="CreditGen9">'[2]1.ข้อมูลเบื้องต้น'!$D$15</definedName>
    <definedName name="Director" localSheetId="12">'[1]1.ข้อมูลเบื้องต้น'!$J$12</definedName>
    <definedName name="Director">'[2]1.ข้อมูลเบื้องต้น'!$J$12</definedName>
    <definedName name="EleGrade1" localSheetId="12">'[1]4.คีย์ปลายภาค'!$AC$11:$AC$55</definedName>
    <definedName name="EleGrade1">'[2]4.คีย์ปลายภาค'!$AC$11:$AC$55</definedName>
    <definedName name="EleGrade10">'[2]4.คีย์ปลายภาค'!$AU$11:$AU$55</definedName>
    <definedName name="EleGrade11">'[2]4.คีย์ปลายภาค'!$AW$11:$AW$55</definedName>
    <definedName name="EleGrade12">'[2]4.คีย์ปลายภาค'!$AY$11:$AY$55</definedName>
    <definedName name="EleGrade2" localSheetId="12">'[1]4.คีย์ปลายภาค'!$AE$11:$AE$55</definedName>
    <definedName name="EleGrade2">'[2]4.คีย์ปลายภาค'!$AE$11:$AE$55</definedName>
    <definedName name="EleGrade3" localSheetId="12">'[1]4.คีย์ปลายภาค'!$AG$11:$AG$55</definedName>
    <definedName name="EleGrade3">'[2]4.คีย์ปลายภาค'!$AG$11:$AG$55</definedName>
    <definedName name="EleGrade4" localSheetId="12">'[1]4.คีย์ปลายภาค'!$AI$11:$AI$55</definedName>
    <definedName name="EleGrade4">'[2]4.คีย์ปลายภาค'!$AI$11:$AI$55</definedName>
    <definedName name="EleGrade5" localSheetId="12">'[1]4.คีย์ปลายภาค'!$AK$11:$AK$55</definedName>
    <definedName name="EleGrade5">'[2]4.คีย์ปลายภาค'!$AK$11:$AK$55</definedName>
    <definedName name="EleGrade6">'[2]4.คีย์ปลายภาค'!$AM$11:$AM$55</definedName>
    <definedName name="EleGrade7">'[2]4.คีย์ปลายภาค'!$AO$11:$AO$55</definedName>
    <definedName name="EleGrade8">'[2]4.คีย์ปลายภาค'!$AQ$11:$AQ$55</definedName>
    <definedName name="EleGrade9">'[2]4.คีย์ปลายภาค'!$AS$11:$AS$55</definedName>
    <definedName name="EleMid1_1" localSheetId="12">'[1]3.กลางภาค'!$P$8</definedName>
    <definedName name="EleMid1_10" localSheetId="12">'[1]3.กลางภาค'!$P$17</definedName>
    <definedName name="EleMid1_11" localSheetId="12">'[1]3.กลางภาค'!$P$18</definedName>
    <definedName name="EleMid1_12" localSheetId="12">'[1]3.กลางภาค'!$P$19</definedName>
    <definedName name="EleMid1_13" localSheetId="12">'[1]3.กลางภาค'!$P$20</definedName>
    <definedName name="EleMid1_14" localSheetId="12">'[1]3.กลางภาค'!$P$21</definedName>
    <definedName name="EleMid1_15" localSheetId="12">'[1]3.กลางภาค'!$P$22</definedName>
    <definedName name="EleMid1_16" localSheetId="12">'[1]3.กลางภาค'!$P$23</definedName>
    <definedName name="EleMid1_17" localSheetId="12">'[1]3.กลางภาค'!$P$24</definedName>
    <definedName name="EleMid1_18" localSheetId="12">'[1]3.กลางภาค'!$P$25</definedName>
    <definedName name="EleMid1_19" localSheetId="12">'[1]3.กลางภาค'!$P$26</definedName>
    <definedName name="EleMid1_2" localSheetId="12">'[1]3.กลางภาค'!$P$9</definedName>
    <definedName name="EleMid1_20" localSheetId="12">'[1]3.กลางภาค'!$P$27</definedName>
    <definedName name="EleMid1_21" localSheetId="12">'[1]3.กลางภาค'!$P$28</definedName>
    <definedName name="EleMid1_22" localSheetId="12">'[1]3.กลางภาค'!$P$29</definedName>
    <definedName name="EleMid1_23" localSheetId="12">'[1]3.กลางภาค'!$P$30</definedName>
    <definedName name="EleMid1_24" localSheetId="12">'[1]3.กลางภาค'!$P$31</definedName>
    <definedName name="EleMid1_25" localSheetId="12">'[1]3.กลางภาค'!$P$32</definedName>
    <definedName name="EleMid1_26" localSheetId="12">'[1]3.กลางภาค'!$P$33</definedName>
    <definedName name="EleMid1_27" localSheetId="12">'[1]3.กลางภาค'!$P$34</definedName>
    <definedName name="EleMid1_28" localSheetId="12">'[1]3.กลางภาค'!$P$35</definedName>
    <definedName name="EleMid1_29" localSheetId="12">'[1]3.กลางภาค'!$P$36</definedName>
    <definedName name="EleMid1_3" localSheetId="12">'[1]3.กลางภาค'!$P$10</definedName>
    <definedName name="EleMid1_30" localSheetId="12">'[1]3.กลางภาค'!$P$37</definedName>
    <definedName name="EleMid1_31" localSheetId="12">'[1]3.กลางภาค'!$P$38</definedName>
    <definedName name="EleMid1_32" localSheetId="12">'[1]3.กลางภาค'!$P$39</definedName>
    <definedName name="EleMid1_33" localSheetId="12">'[1]3.กลางภาค'!$P$40</definedName>
    <definedName name="EleMid1_34" localSheetId="12">'[1]3.กลางภาค'!$P$41</definedName>
    <definedName name="EleMid1_35" localSheetId="12">'[1]3.กลางภาค'!$P$42</definedName>
    <definedName name="EleMid1_36" localSheetId="12">'[1]3.กลางภาค'!$P$43</definedName>
    <definedName name="EleMid1_37" localSheetId="12">'[1]3.กลางภาค'!$P$44</definedName>
    <definedName name="EleMid1_38" localSheetId="12">'[1]3.กลางภาค'!$P$45</definedName>
    <definedName name="EleMid1_39" localSheetId="12">'[1]3.กลางภาค'!$P$46</definedName>
    <definedName name="EleMid1_4" localSheetId="12">'[1]3.กลางภาค'!$P$11</definedName>
    <definedName name="EleMid1_40" localSheetId="12">'[1]3.กลางภาค'!$P$47</definedName>
    <definedName name="EleMid1_41" localSheetId="12">'[1]3.กลางภาค'!$P$48</definedName>
    <definedName name="EleMid1_42" localSheetId="12">'[1]3.กลางภาค'!$P$49</definedName>
    <definedName name="EleMid1_43" localSheetId="12">'[1]3.กลางภาค'!$P$50</definedName>
    <definedName name="EleMid1_44" localSheetId="12">'[1]3.กลางภาค'!$P$51</definedName>
    <definedName name="EleMid1_45" localSheetId="12">'[1]3.กลางภาค'!$P$52</definedName>
    <definedName name="EleMid1_5" localSheetId="12">'[1]3.กลางภาค'!$P$12</definedName>
    <definedName name="EleMid1_6" localSheetId="12">'[1]3.กลางภาค'!$P$13</definedName>
    <definedName name="EleMid1_7" localSheetId="12">'[1]3.กลางภาค'!$P$14</definedName>
    <definedName name="EleMid1_8" localSheetId="12">'[1]3.กลางภาค'!$P$15</definedName>
    <definedName name="EleMid1_9" localSheetId="12">'[1]3.กลางภาค'!$P$16</definedName>
    <definedName name="EleMid2_1" localSheetId="12">'[1]3.กลางภาค'!$Q$8</definedName>
    <definedName name="EleMid2_10" localSheetId="12">'[1]3.กลางภาค'!$Q$17</definedName>
    <definedName name="EleMid2_11" localSheetId="12">'[1]3.กลางภาค'!$Q$18</definedName>
    <definedName name="EleMid2_12" localSheetId="12">'[1]3.กลางภาค'!$Q$19</definedName>
    <definedName name="EleMid2_13" localSheetId="12">'[1]3.กลางภาค'!$Q$20</definedName>
    <definedName name="EleMid2_14" localSheetId="12">'[1]3.กลางภาค'!$Q$21</definedName>
    <definedName name="EleMid2_15" localSheetId="12">'[1]3.กลางภาค'!$Q$22</definedName>
    <definedName name="EleMid2_16" localSheetId="12">'[1]3.กลางภาค'!$Q$23</definedName>
    <definedName name="EleMid2_17" localSheetId="12">'[1]3.กลางภาค'!$Q$24</definedName>
    <definedName name="EleMid2_18" localSheetId="12">'[1]3.กลางภาค'!$Q$25</definedName>
    <definedName name="EleMid2_19" localSheetId="12">'[1]3.กลางภาค'!$Q$26</definedName>
    <definedName name="EleMid2_2" localSheetId="12">'[1]3.กลางภาค'!$Q$9</definedName>
    <definedName name="EleMid2_20" localSheetId="12">'[1]3.กลางภาค'!$Q$27</definedName>
    <definedName name="EleMid2_21" localSheetId="12">'[1]3.กลางภาค'!$Q$28</definedName>
    <definedName name="EleMid2_22" localSheetId="12">'[1]3.กลางภาค'!$Q$29</definedName>
    <definedName name="EleMid2_23" localSheetId="12">'[1]3.กลางภาค'!$Q$30</definedName>
    <definedName name="EleMid2_24" localSheetId="12">'[1]3.กลางภาค'!$Q$31</definedName>
    <definedName name="EleMid2_25" localSheetId="12">'[1]3.กลางภาค'!$Q$32</definedName>
    <definedName name="EleMid2_26" localSheetId="12">'[1]3.กลางภาค'!$Q$33</definedName>
    <definedName name="EleMid2_27" localSheetId="12">'[1]3.กลางภาค'!$Q$34</definedName>
    <definedName name="EleMid2_28" localSheetId="12">'[1]3.กลางภาค'!$Q$35</definedName>
    <definedName name="EleMid2_29" localSheetId="12">'[1]3.กลางภาค'!$Q$36</definedName>
    <definedName name="EleMid2_3" localSheetId="12">'[1]3.กลางภาค'!$Q$10</definedName>
    <definedName name="EleMid2_30" localSheetId="12">'[1]3.กลางภาค'!$Q$37</definedName>
    <definedName name="EleMid2_31" localSheetId="12">'[1]3.กลางภาค'!$Q$38</definedName>
    <definedName name="EleMid2_32" localSheetId="12">'[1]3.กลางภาค'!$Q$39</definedName>
    <definedName name="EleMid2_33" localSheetId="12">'[1]3.กลางภาค'!$Q$40</definedName>
    <definedName name="EleMid2_34" localSheetId="12">'[1]3.กลางภาค'!$Q$41</definedName>
    <definedName name="EleMid2_35" localSheetId="12">'[1]3.กลางภาค'!$Q$42</definedName>
    <definedName name="EleMid2_36" localSheetId="12">'[1]3.กลางภาค'!$Q$43</definedName>
    <definedName name="EleMid2_37" localSheetId="12">'[1]3.กลางภาค'!$Q$44</definedName>
    <definedName name="EleMid2_38" localSheetId="12">'[1]3.กลางภาค'!$Q$45</definedName>
    <definedName name="EleMid2_39" localSheetId="12">'[1]3.กลางภาค'!$Q$46</definedName>
    <definedName name="EleMid2_4" localSheetId="12">'[1]3.กลางภาค'!$Q$11</definedName>
    <definedName name="EleMid2_40" localSheetId="12">'[1]3.กลางภาค'!$Q$47</definedName>
    <definedName name="EleMid2_41" localSheetId="12">'[1]3.กลางภาค'!$Q$48</definedName>
    <definedName name="EleMid2_42" localSheetId="12">'[1]3.กลางภาค'!$Q$49</definedName>
    <definedName name="EleMid2_43" localSheetId="12">'[1]3.กลางภาค'!$Q$50</definedName>
    <definedName name="EleMid2_44" localSheetId="12">'[1]3.กลางภาค'!$Q$51</definedName>
    <definedName name="EleMid2_45" localSheetId="12">'[1]3.กลางภาค'!$Q$52</definedName>
    <definedName name="EleMid2_5" localSheetId="12">'[1]3.กลางภาค'!$Q$12</definedName>
    <definedName name="EleMid2_6" localSheetId="12">'[1]3.กลางภาค'!$Q$13</definedName>
    <definedName name="EleMid2_7" localSheetId="12">'[1]3.กลางภาค'!$Q$14</definedName>
    <definedName name="EleMid2_8" localSheetId="12">'[1]3.กลางภาค'!$Q$15</definedName>
    <definedName name="EleMid2_9" localSheetId="12">'[1]3.กลางภาค'!$Q$16</definedName>
    <definedName name="EleMid3_1" localSheetId="12">'[1]3.กลางภาค'!$R$8</definedName>
    <definedName name="EleMid3_10" localSheetId="12">'[1]3.กลางภาค'!$R$17</definedName>
    <definedName name="EleMid3_11" localSheetId="12">'[1]3.กลางภาค'!$R$18</definedName>
    <definedName name="EleMid3_12" localSheetId="12">'[1]3.กลางภาค'!$R$19</definedName>
    <definedName name="EleMid3_13" localSheetId="12">'[1]3.กลางภาค'!$R$20</definedName>
    <definedName name="EleMid3_14" localSheetId="12">'[1]3.กลางภาค'!$R$21</definedName>
    <definedName name="EleMid3_15" localSheetId="12">'[1]3.กลางภาค'!$R$22</definedName>
    <definedName name="EleMid3_16" localSheetId="12">'[1]3.กลางภาค'!$R$23</definedName>
    <definedName name="EleMid3_17" localSheetId="12">'[1]3.กลางภาค'!$R$24</definedName>
    <definedName name="EleMid3_18" localSheetId="12">'[1]3.กลางภาค'!$R$25</definedName>
    <definedName name="EleMid3_19" localSheetId="12">'[1]3.กลางภาค'!$R$26</definedName>
    <definedName name="EleMid3_2" localSheetId="12">'[1]3.กลางภาค'!$R$9</definedName>
    <definedName name="EleMid3_20" localSheetId="12">'[1]3.กลางภาค'!$R$27</definedName>
    <definedName name="EleMid3_21" localSheetId="12">'[1]3.กลางภาค'!$R$28</definedName>
    <definedName name="EleMid3_22" localSheetId="12">'[1]3.กลางภาค'!$R$29</definedName>
    <definedName name="EleMid3_23" localSheetId="12">'[1]3.กลางภาค'!$R$30</definedName>
    <definedName name="EleMid3_24" localSheetId="12">'[1]3.กลางภาค'!$R$31</definedName>
    <definedName name="EleMid3_25" localSheetId="12">'[1]3.กลางภาค'!$R$32</definedName>
    <definedName name="EleMid3_26" localSheetId="12">'[1]3.กลางภาค'!$R$33</definedName>
    <definedName name="EleMid3_27" localSheetId="12">'[1]3.กลางภาค'!$R$34</definedName>
    <definedName name="EleMid3_28" localSheetId="12">'[1]3.กลางภาค'!$R$35</definedName>
    <definedName name="EleMid3_29" localSheetId="12">'[1]3.กลางภาค'!$R$36</definedName>
    <definedName name="EleMid3_3" localSheetId="12">'[1]3.กลางภาค'!$R$10</definedName>
    <definedName name="EleMid3_30" localSheetId="12">'[1]3.กลางภาค'!$R$37</definedName>
    <definedName name="EleMid3_31" localSheetId="12">'[1]3.กลางภาค'!$R$38</definedName>
    <definedName name="EleMid3_32" localSheetId="12">'[1]3.กลางภาค'!$R$39</definedName>
    <definedName name="EleMid3_33" localSheetId="12">'[1]3.กลางภาค'!$R$40</definedName>
    <definedName name="EleMid3_34" localSheetId="12">'[1]3.กลางภาค'!$R$41</definedName>
    <definedName name="EleMid3_35" localSheetId="12">'[1]3.กลางภาค'!$R$42</definedName>
    <definedName name="EleMid3_36" localSheetId="12">'[1]3.กลางภาค'!$R$43</definedName>
    <definedName name="EleMid3_37" localSheetId="12">'[1]3.กลางภาค'!$R$44</definedName>
    <definedName name="EleMid3_38" localSheetId="12">'[1]3.กลางภาค'!$R$45</definedName>
    <definedName name="EleMid3_39" localSheetId="12">'[1]3.กลางภาค'!$R$46</definedName>
    <definedName name="EleMid3_4" localSheetId="12">'[1]3.กลางภาค'!$R$11</definedName>
    <definedName name="EleMid3_40" localSheetId="12">'[1]3.กลางภาค'!$R$47</definedName>
    <definedName name="EleMid3_41" localSheetId="12">'[1]3.กลางภาค'!$R$48</definedName>
    <definedName name="EleMid3_42" localSheetId="12">'[1]3.กลางภาค'!$R$49</definedName>
    <definedName name="EleMid3_43" localSheetId="12">'[1]3.กลางภาค'!$R$50</definedName>
    <definedName name="EleMid3_44" localSheetId="12">'[1]3.กลางภาค'!$R$51</definedName>
    <definedName name="EleMid3_45" localSheetId="12">'[1]3.กลางภาค'!$R$52</definedName>
    <definedName name="EleMid3_5" localSheetId="12">'[1]3.กลางภาค'!$R$12</definedName>
    <definedName name="EleMid3_6" localSheetId="12">'[1]3.กลางภาค'!$R$13</definedName>
    <definedName name="EleMid3_7" localSheetId="12">'[1]3.กลางภาค'!$R$14</definedName>
    <definedName name="EleMid3_8" localSheetId="12">'[1]3.กลางภาค'!$R$15</definedName>
    <definedName name="EleMid3_9" localSheetId="12">'[1]3.กลางภาค'!$R$16</definedName>
    <definedName name="EleMid4_1" localSheetId="12">'[1]3.กลางภาค'!$S$8</definedName>
    <definedName name="EleMid4_10" localSheetId="12">'[1]3.กลางภาค'!$S$17</definedName>
    <definedName name="EleMid4_11" localSheetId="12">'[1]3.กลางภาค'!$S$18</definedName>
    <definedName name="EleMid4_12" localSheetId="12">'[1]3.กลางภาค'!$S$19</definedName>
    <definedName name="EleMid4_13" localSheetId="12">'[1]3.กลางภาค'!$S$20</definedName>
    <definedName name="EleMid4_14" localSheetId="12">'[1]3.กลางภาค'!$S$21</definedName>
    <definedName name="EleMid4_15" localSheetId="12">'[1]3.กลางภาค'!$S$22</definedName>
    <definedName name="EleMid4_16" localSheetId="12">'[1]3.กลางภาค'!$S$23</definedName>
    <definedName name="EleMid4_17" localSheetId="12">'[1]3.กลางภาค'!$S$24</definedName>
    <definedName name="EleMid4_18" localSheetId="12">'[1]3.กลางภาค'!$S$25</definedName>
    <definedName name="EleMid4_19" localSheetId="12">'[1]3.กลางภาค'!$S$26</definedName>
    <definedName name="EleMid4_2" localSheetId="12">'[1]3.กลางภาค'!$S$9</definedName>
    <definedName name="EleMid4_20" localSheetId="12">'[1]3.กลางภาค'!$S$27</definedName>
    <definedName name="EleMid4_21" localSheetId="12">'[1]3.กลางภาค'!$S$28</definedName>
    <definedName name="EleMid4_22" localSheetId="12">'[1]3.กลางภาค'!$S$29</definedName>
    <definedName name="EleMid4_23" localSheetId="12">'[1]3.กลางภาค'!$S$30</definedName>
    <definedName name="EleMid4_24" localSheetId="12">'[1]3.กลางภาค'!$S$31</definedName>
    <definedName name="EleMid4_25" localSheetId="12">'[1]3.กลางภาค'!$S$32</definedName>
    <definedName name="EleMid4_26" localSheetId="12">'[1]3.กลางภาค'!$S$33</definedName>
    <definedName name="EleMid4_27" localSheetId="12">'[1]3.กลางภาค'!$S$34</definedName>
    <definedName name="EleMid4_28" localSheetId="12">'[1]3.กลางภาค'!$S$35</definedName>
    <definedName name="EleMid4_29" localSheetId="12">'[1]3.กลางภาค'!$S$36</definedName>
    <definedName name="EleMid4_3" localSheetId="12">'[1]3.กลางภาค'!$S$10</definedName>
    <definedName name="EleMid4_30" localSheetId="12">'[1]3.กลางภาค'!$S$37</definedName>
    <definedName name="EleMid4_31" localSheetId="12">'[1]3.กลางภาค'!$S$38</definedName>
    <definedName name="EleMid4_32" localSheetId="12">'[1]3.กลางภาค'!$S$39</definedName>
    <definedName name="EleMid4_33" localSheetId="12">'[1]3.กลางภาค'!$S$40</definedName>
    <definedName name="EleMid4_34" localSheetId="12">'[1]3.กลางภาค'!$S$41</definedName>
    <definedName name="EleMid4_35" localSheetId="12">'[1]3.กลางภาค'!$S$42</definedName>
    <definedName name="EleMid4_36" localSheetId="12">'[1]3.กลางภาค'!$S$43</definedName>
    <definedName name="EleMid4_37" localSheetId="12">'[1]3.กลางภาค'!$S$44</definedName>
    <definedName name="EleMid4_38" localSheetId="12">'[1]3.กลางภาค'!$S$45</definedName>
    <definedName name="EleMid4_39" localSheetId="12">'[1]3.กลางภาค'!$S$46</definedName>
    <definedName name="EleMid4_4" localSheetId="12">'[1]3.กลางภาค'!$S$11</definedName>
    <definedName name="EleMid4_40" localSheetId="12">'[1]3.กลางภาค'!$S$47</definedName>
    <definedName name="EleMid4_41" localSheetId="12">'[1]3.กลางภาค'!$S$48</definedName>
    <definedName name="EleMid4_42" localSheetId="12">'[1]3.กลางภาค'!$S$49</definedName>
    <definedName name="EleMid4_43" localSheetId="12">'[1]3.กลางภาค'!$S$50</definedName>
    <definedName name="EleMid4_44" localSheetId="12">'[1]3.กลางภาค'!$S$51</definedName>
    <definedName name="EleMid4_45" localSheetId="12">'[1]3.กลางภาค'!$S$52</definedName>
    <definedName name="EleMid4_5" localSheetId="12">'[1]3.กลางภาค'!$S$12</definedName>
    <definedName name="EleMid4_6" localSheetId="12">'[1]3.กลางภาค'!$S$13</definedName>
    <definedName name="EleMid4_7" localSheetId="12">'[1]3.กลางภาค'!$S$14</definedName>
    <definedName name="EleMid4_8" localSheetId="12">'[1]3.กลางภาค'!$S$15</definedName>
    <definedName name="EleMid4_9" localSheetId="12">'[1]3.กลางภาค'!$S$16</definedName>
    <definedName name="EleMid5_1" localSheetId="12">'[1]3.กลางภาค'!$T$8</definedName>
    <definedName name="EleMid5_10" localSheetId="12">'[1]3.กลางภาค'!$T$17</definedName>
    <definedName name="EleMid5_11" localSheetId="12">'[1]3.กลางภาค'!$T$18</definedName>
    <definedName name="EleMid5_12" localSheetId="12">'[1]3.กลางภาค'!$T$19</definedName>
    <definedName name="EleMid5_13" localSheetId="12">'[1]3.กลางภาค'!$T$20</definedName>
    <definedName name="EleMid5_14" localSheetId="12">'[1]3.กลางภาค'!$T$21</definedName>
    <definedName name="EleMid5_15" localSheetId="12">'[1]3.กลางภาค'!$T$22</definedName>
    <definedName name="EleMid5_16" localSheetId="12">'[1]3.กลางภาค'!$T$23</definedName>
    <definedName name="EleMid5_17" localSheetId="12">'[1]3.กลางภาค'!$T$24</definedName>
    <definedName name="EleMid5_18" localSheetId="12">'[1]3.กลางภาค'!$T$25</definedName>
    <definedName name="EleMid5_19" localSheetId="12">'[1]3.กลางภาค'!$T$26</definedName>
    <definedName name="EleMid5_2" localSheetId="12">'[1]3.กลางภาค'!$T$9</definedName>
    <definedName name="EleMid5_20" localSheetId="12">'[1]3.กลางภาค'!$T$27</definedName>
    <definedName name="EleMid5_21" localSheetId="12">'[1]3.กลางภาค'!$T$28</definedName>
    <definedName name="EleMid5_22" localSheetId="12">'[1]3.กลางภาค'!$T$29</definedName>
    <definedName name="EleMid5_23" localSheetId="12">'[1]3.กลางภาค'!$T$30</definedName>
    <definedName name="EleMid5_24" localSheetId="12">'[1]3.กลางภาค'!$T$31</definedName>
    <definedName name="EleMid5_25" localSheetId="12">'[1]3.กลางภาค'!$T$32</definedName>
    <definedName name="EleMid5_26" localSheetId="12">'[1]3.กลางภาค'!$T$33</definedName>
    <definedName name="EleMid5_27" localSheetId="12">'[1]3.กลางภาค'!$T$34</definedName>
    <definedName name="EleMid5_28" localSheetId="12">'[1]3.กลางภาค'!$T$35</definedName>
    <definedName name="EleMid5_29" localSheetId="12">'[1]3.กลางภาค'!$T$36</definedName>
    <definedName name="EleMid5_3" localSheetId="12">'[1]3.กลางภาค'!$T$10</definedName>
    <definedName name="EleMid5_30" localSheetId="12">'[1]3.กลางภาค'!$T$37</definedName>
    <definedName name="EleMid5_31" localSheetId="12">'[1]3.กลางภาค'!$T$38</definedName>
    <definedName name="EleMid5_32" localSheetId="12">'[1]3.กลางภาค'!$T$39</definedName>
    <definedName name="EleMid5_33" localSheetId="12">'[1]3.กลางภาค'!$T$40</definedName>
    <definedName name="EleMid5_34" localSheetId="12">'[1]3.กลางภาค'!$T$41</definedName>
    <definedName name="EleMid5_35" localSheetId="12">'[1]3.กลางภาค'!$T$42</definedName>
    <definedName name="EleMid5_36" localSheetId="12">'[1]3.กลางภาค'!$T$43</definedName>
    <definedName name="EleMid5_37" localSheetId="12">'[1]3.กลางภาค'!$T$44</definedName>
    <definedName name="EleMid5_38" localSheetId="12">'[1]3.กลางภาค'!$T$45</definedName>
    <definedName name="EleMid5_39" localSheetId="12">'[1]3.กลางภาค'!$T$46</definedName>
    <definedName name="EleMid5_4" localSheetId="12">'[1]3.กลางภาค'!$T$11</definedName>
    <definedName name="EleMid5_40" localSheetId="12">'[1]3.กลางภาค'!$T$47</definedName>
    <definedName name="EleMid5_41" localSheetId="12">'[1]3.กลางภาค'!$T$48</definedName>
    <definedName name="EleMid5_42" localSheetId="12">'[1]3.กลางภาค'!$T$49</definedName>
    <definedName name="EleMid5_43" localSheetId="12">'[1]3.กลางภาค'!$T$50</definedName>
    <definedName name="EleMid5_44" localSheetId="12">'[1]3.กลางภาค'!$T$51</definedName>
    <definedName name="EleMid5_45" localSheetId="12">'[1]3.กลางภาค'!$T$52</definedName>
    <definedName name="EleMid5_5" localSheetId="12">'[1]3.กลางภาค'!$T$12</definedName>
    <definedName name="EleMid5_6" localSheetId="12">'[1]3.กลางภาค'!$T$13</definedName>
    <definedName name="EleMid5_7" localSheetId="12">'[1]3.กลางภาค'!$T$14</definedName>
    <definedName name="EleMid5_8" localSheetId="12">'[1]3.กลางภาค'!$T$15</definedName>
    <definedName name="EleMid5_9" localSheetId="12">'[1]3.กลางภาค'!$T$16</definedName>
    <definedName name="EleSco1_1">'[1]4.คีย์ปลายภาค'!$AB$11</definedName>
    <definedName name="EleSco1_10">'[1]4.คีย์ปลายภาค'!$AB$20</definedName>
    <definedName name="EleSco1_11">'[1]4.คีย์ปลายภาค'!$AB$21</definedName>
    <definedName name="EleSco1_12">'[1]4.คีย์ปลายภาค'!$AB$22</definedName>
    <definedName name="EleSco1_13">'[1]4.คีย์ปลายภาค'!$AB$23</definedName>
    <definedName name="EleSco1_14">'[1]4.คีย์ปลายภาค'!$AB$24</definedName>
    <definedName name="EleSco1_15">'[1]4.คีย์ปลายภาค'!$AB$25</definedName>
    <definedName name="EleSco1_16">'[1]4.คีย์ปลายภาค'!$AB$26</definedName>
    <definedName name="EleSco1_17">'[1]4.คีย์ปลายภาค'!$AB$27</definedName>
    <definedName name="EleSco1_18">'[1]4.คีย์ปลายภาค'!$AB$28</definedName>
    <definedName name="EleSco1_19">'[1]4.คีย์ปลายภาค'!$AB$29</definedName>
    <definedName name="EleSco1_2">'[1]4.คีย์ปลายภาค'!$AB$12</definedName>
    <definedName name="EleSco1_20">'[1]4.คีย์ปลายภาค'!$AB$30</definedName>
    <definedName name="EleSco1_21">'[1]4.คีย์ปลายภาค'!$AB$31</definedName>
    <definedName name="EleSco1_22">'[1]4.คีย์ปลายภาค'!$AB$32</definedName>
    <definedName name="EleSco1_23">'[1]4.คีย์ปลายภาค'!$AB$33</definedName>
    <definedName name="EleSco1_24">'[1]4.คีย์ปลายภาค'!$AB$34</definedName>
    <definedName name="EleSco1_25">'[1]4.คีย์ปลายภาค'!$AB$35</definedName>
    <definedName name="EleSco1_26">'[1]4.คีย์ปลายภาค'!$AB$36</definedName>
    <definedName name="EleSco1_27">'[1]4.คีย์ปลายภาค'!$AB$37</definedName>
    <definedName name="EleSco1_28">'[1]4.คีย์ปลายภาค'!$AB$38</definedName>
    <definedName name="EleSco1_29">'[1]4.คีย์ปลายภาค'!$AB$39</definedName>
    <definedName name="EleSco1_3">'[1]4.คีย์ปลายภาค'!$AB$13</definedName>
    <definedName name="EleSco1_30">'[1]4.คีย์ปลายภาค'!$AB$40</definedName>
    <definedName name="EleSco1_31">'[1]4.คีย์ปลายภาค'!$AB$41</definedName>
    <definedName name="EleSco1_32">'[1]4.คีย์ปลายภาค'!$AB$42</definedName>
    <definedName name="EleSco1_33">'[1]4.คีย์ปลายภาค'!$AB$43</definedName>
    <definedName name="EleSco1_34">'[1]4.คีย์ปลายภาค'!$AB$44</definedName>
    <definedName name="EleSco1_35">'[1]4.คีย์ปลายภาค'!$AB$45</definedName>
    <definedName name="EleSco1_36">'[1]4.คีย์ปลายภาค'!$AB$46</definedName>
    <definedName name="EleSco1_37">'[1]4.คีย์ปลายภาค'!$AB$47</definedName>
    <definedName name="EleSco1_38">'[1]4.คีย์ปลายภาค'!$AB$48</definedName>
    <definedName name="EleSco1_39">'[1]4.คีย์ปลายภาค'!$AB$49</definedName>
    <definedName name="EleSco1_4">'[1]4.คีย์ปลายภาค'!$AB$14</definedName>
    <definedName name="EleSco1_40">'[1]4.คีย์ปลายภาค'!$AB$50</definedName>
    <definedName name="EleSco1_41">'[1]4.คีย์ปลายภาค'!$AB$51</definedName>
    <definedName name="EleSco1_42">'[1]4.คีย์ปลายภาค'!$AB$52</definedName>
    <definedName name="EleSco1_43">'[1]4.คีย์ปลายภาค'!$AB$53</definedName>
    <definedName name="EleSco1_44">'[1]4.คีย์ปลายภาค'!$AB$54</definedName>
    <definedName name="EleSco1_45">'[1]4.คีย์ปลายภาค'!$AB$55</definedName>
    <definedName name="EleSco1_5">'[1]4.คีย์ปลายภาค'!$AB$15</definedName>
    <definedName name="EleSco1_6">'[1]4.คีย์ปลายภาค'!$AB$16</definedName>
    <definedName name="EleSco1_7">'[1]4.คีย์ปลายภาค'!$AB$17</definedName>
    <definedName name="EleSco1_8">'[1]4.คีย์ปลายภาค'!$AB$18</definedName>
    <definedName name="EleSco1_9">'[1]4.คีย์ปลายภาค'!$AB$19</definedName>
    <definedName name="EleSco2_1">'[1]4.คีย์ปลายภาค'!$AD$11</definedName>
    <definedName name="EleSco2_10">'[1]4.คีย์ปลายภาค'!$AD$20</definedName>
    <definedName name="EleSco2_11">'[1]4.คีย์ปลายภาค'!$AD$21</definedName>
    <definedName name="EleSco2_12">'[1]4.คีย์ปลายภาค'!$AD$22</definedName>
    <definedName name="EleSco2_13">'[1]4.คีย์ปลายภาค'!$AD$23</definedName>
    <definedName name="EleSco2_14">'[1]4.คีย์ปลายภาค'!$AD$24</definedName>
    <definedName name="EleSco2_15">'[1]4.คีย์ปลายภาค'!$AD$25</definedName>
    <definedName name="EleSco2_16">'[1]4.คีย์ปลายภาค'!$AD$26</definedName>
    <definedName name="EleSco2_17">'[1]4.คีย์ปลายภาค'!$AD$27</definedName>
    <definedName name="EleSco2_18">'[1]4.คีย์ปลายภาค'!$AD$28</definedName>
    <definedName name="EleSco2_19">'[1]4.คีย์ปลายภาค'!$AD$29</definedName>
    <definedName name="EleSco2_2">'[1]4.คีย์ปลายภาค'!$AD$12</definedName>
    <definedName name="EleSco2_20">'[1]4.คีย์ปลายภาค'!$AD$30</definedName>
    <definedName name="EleSco2_21">'[1]4.คีย์ปลายภาค'!$AD$31</definedName>
    <definedName name="EleSco2_22">'[1]4.คีย์ปลายภาค'!$AD$32</definedName>
    <definedName name="EleSco2_23">'[1]4.คีย์ปลายภาค'!$AD$33</definedName>
    <definedName name="EleSco2_24">'[1]4.คีย์ปลายภาค'!$AD$34</definedName>
    <definedName name="EleSco2_25">'[1]4.คีย์ปลายภาค'!$AD$35</definedName>
    <definedName name="EleSco2_26">'[1]4.คีย์ปลายภาค'!$AD$36</definedName>
    <definedName name="EleSco2_27">'[1]4.คีย์ปลายภาค'!$AD$37</definedName>
    <definedName name="EleSco2_28">'[1]4.คีย์ปลายภาค'!$AD$38</definedName>
    <definedName name="EleSco2_29">'[1]4.คีย์ปลายภาค'!$AD$39</definedName>
    <definedName name="EleSco2_3">'[1]4.คีย์ปลายภาค'!$AD$13</definedName>
    <definedName name="EleSco2_30">'[1]4.คีย์ปลายภาค'!$AD$40</definedName>
    <definedName name="EleSco2_31">'[1]4.คีย์ปลายภาค'!$AD$41</definedName>
    <definedName name="EleSco2_32">'[1]4.คีย์ปลายภาค'!$AD$42</definedName>
    <definedName name="EleSco2_33">'[1]4.คีย์ปลายภาค'!$AD$43</definedName>
    <definedName name="EleSco2_34">'[1]4.คีย์ปลายภาค'!$AD$44</definedName>
    <definedName name="EleSco2_35">'[1]4.คีย์ปลายภาค'!$AD$45</definedName>
    <definedName name="EleSco2_36">'[1]4.คีย์ปลายภาค'!$AD$46</definedName>
    <definedName name="EleSco2_37">'[1]4.คีย์ปลายภาค'!$AD$47</definedName>
    <definedName name="EleSco2_38">'[1]4.คีย์ปลายภาค'!$AD$48</definedName>
    <definedName name="EleSco2_39">'[1]4.คีย์ปลายภาค'!$AD$49</definedName>
    <definedName name="EleSco2_4">'[1]4.คีย์ปลายภาค'!$AD$14</definedName>
    <definedName name="EleSco2_40">'[1]4.คีย์ปลายภาค'!$AD$50</definedName>
    <definedName name="EleSco2_41">'[1]4.คีย์ปลายภาค'!$AD$51</definedName>
    <definedName name="EleSco2_42">'[1]4.คีย์ปลายภาค'!$AD$52</definedName>
    <definedName name="EleSco2_43">'[1]4.คีย์ปลายภาค'!$AD$53</definedName>
    <definedName name="EleSco2_44">'[1]4.คีย์ปลายภาค'!$AD$54</definedName>
    <definedName name="EleSco2_45">'[1]4.คีย์ปลายภาค'!$AD$55</definedName>
    <definedName name="EleSco2_5">'[1]4.คีย์ปลายภาค'!$AD$15</definedName>
    <definedName name="EleSco2_6">'[1]4.คีย์ปลายภาค'!$AD$16</definedName>
    <definedName name="EleSco2_7">'[1]4.คีย์ปลายภาค'!$AD$17</definedName>
    <definedName name="EleSco2_8">'[1]4.คีย์ปลายภาค'!$AD$18</definedName>
    <definedName name="EleSco2_9">'[1]4.คีย์ปลายภาค'!$AD$19</definedName>
    <definedName name="EleSco3_1">'[1]4.คีย์ปลายภาค'!$AF$11</definedName>
    <definedName name="EleSco3_10">'[1]4.คีย์ปลายภาค'!$AF$20</definedName>
    <definedName name="EleSco3_11">'[1]4.คีย์ปลายภาค'!$AF$21</definedName>
    <definedName name="EleSco3_12">'[1]4.คีย์ปลายภาค'!$AF$22</definedName>
    <definedName name="EleSco3_13">'[1]4.คีย์ปลายภาค'!$AF$23</definedName>
    <definedName name="EleSco3_14">'[1]4.คีย์ปลายภาค'!$AF$24</definedName>
    <definedName name="EleSco3_15">'[1]4.คีย์ปลายภาค'!$AF$25</definedName>
    <definedName name="EleSco3_16">'[1]4.คีย์ปลายภาค'!$AF$26</definedName>
    <definedName name="EleSco3_17">'[1]4.คีย์ปลายภาค'!$AF$27</definedName>
    <definedName name="EleSco3_18">'[1]4.คีย์ปลายภาค'!$AF$28</definedName>
    <definedName name="EleSco3_19">'[1]4.คีย์ปลายภาค'!$AF$29</definedName>
    <definedName name="EleSco3_2">'[1]4.คีย์ปลายภาค'!$AF$12</definedName>
    <definedName name="EleSco3_20">'[1]4.คีย์ปลายภาค'!$AF$30</definedName>
    <definedName name="EleSco3_21">'[1]4.คีย์ปลายภาค'!$AF$31</definedName>
    <definedName name="EleSco3_22">'[1]4.คีย์ปลายภาค'!$AF$32</definedName>
    <definedName name="EleSco3_23">'[1]4.คีย์ปลายภาค'!$AF$33</definedName>
    <definedName name="EleSco3_24">'[1]4.คีย์ปลายภาค'!$AF$34</definedName>
    <definedName name="EleSco3_25">'[1]4.คีย์ปลายภาค'!$AF$35</definedName>
    <definedName name="EleSco3_26">'[1]4.คีย์ปลายภาค'!$AF$36</definedName>
    <definedName name="EleSco3_27">'[1]4.คีย์ปลายภาค'!$AF$37</definedName>
    <definedName name="EleSco3_28">'[1]4.คีย์ปลายภาค'!$AF$38</definedName>
    <definedName name="EleSco3_29">'[1]4.คีย์ปลายภาค'!$AF$39</definedName>
    <definedName name="EleSco3_3">'[1]4.คีย์ปลายภาค'!$AF$13</definedName>
    <definedName name="EleSco3_30">'[1]4.คีย์ปลายภาค'!$AF$40</definedName>
    <definedName name="EleSco3_31">'[1]4.คีย์ปลายภาค'!$AF$41</definedName>
    <definedName name="EleSco3_32">'[1]4.คีย์ปลายภาค'!$AF$42</definedName>
    <definedName name="EleSco3_33">'[1]4.คีย์ปลายภาค'!$AF$43</definedName>
    <definedName name="EleSco3_34">'[1]4.คีย์ปลายภาค'!$AF$44</definedName>
    <definedName name="EleSco3_35">'[1]4.คีย์ปลายภาค'!$AF$45</definedName>
    <definedName name="EleSco3_36">'[1]4.คีย์ปลายภาค'!$AF$46</definedName>
    <definedName name="EleSco3_37">'[1]4.คีย์ปลายภาค'!$AF$47</definedName>
    <definedName name="EleSco3_38">'[1]4.คีย์ปลายภาค'!$AF$48</definedName>
    <definedName name="EleSco3_39">'[1]4.คีย์ปลายภาค'!$AF$49</definedName>
    <definedName name="EleSco3_4">'[1]4.คีย์ปลายภาค'!$AF$14</definedName>
    <definedName name="EleSco3_40">'[1]4.คีย์ปลายภาค'!$AF$50</definedName>
    <definedName name="EleSco3_41">'[1]4.คีย์ปลายภาค'!$AF$51</definedName>
    <definedName name="EleSco3_42">'[1]4.คีย์ปลายภาค'!$AF$52</definedName>
    <definedName name="EleSco3_43">'[1]4.คีย์ปลายภาค'!$AF$53</definedName>
    <definedName name="EleSco3_44">'[1]4.คีย์ปลายภาค'!$AF$54</definedName>
    <definedName name="EleSco3_45">'[1]4.คีย์ปลายภาค'!$AF$55</definedName>
    <definedName name="EleSco3_5">'[1]4.คีย์ปลายภาค'!$AF$15</definedName>
    <definedName name="EleSco3_6">'[1]4.คีย์ปลายภาค'!$AF$16</definedName>
    <definedName name="EleSco3_7">'[1]4.คีย์ปลายภาค'!$AF$17</definedName>
    <definedName name="EleSco3_8">'[1]4.คีย์ปลายภาค'!$AF$18</definedName>
    <definedName name="EleSco3_9">'[1]4.คีย์ปลายภาค'!$AF$19</definedName>
    <definedName name="EleSco4_1">'[1]4.คีย์ปลายภาค'!$AH$11</definedName>
    <definedName name="EleSco4_10">'[1]4.คีย์ปลายภาค'!$AH$20</definedName>
    <definedName name="EleSco4_11">'[1]4.คีย์ปลายภาค'!$AH$21</definedName>
    <definedName name="EleSco4_12">'[1]4.คีย์ปลายภาค'!$AH$22</definedName>
    <definedName name="EleSco4_13">'[1]4.คีย์ปลายภาค'!$AH$23</definedName>
    <definedName name="EleSco4_14">'[1]4.คีย์ปลายภาค'!$AH$24</definedName>
    <definedName name="EleSco4_15">'[1]4.คีย์ปลายภาค'!$AH$25</definedName>
    <definedName name="EleSco4_16">'[1]4.คีย์ปลายภาค'!$AH$26</definedName>
    <definedName name="EleSco4_17">'[1]4.คีย์ปลายภาค'!$AH$27</definedName>
    <definedName name="EleSco4_18">'[1]4.คีย์ปลายภาค'!$AH$28</definedName>
    <definedName name="EleSco4_19">'[1]4.คีย์ปลายภาค'!$AH$29</definedName>
    <definedName name="EleSco4_2">'[1]4.คีย์ปลายภาค'!$AH$12</definedName>
    <definedName name="EleSco4_20">'[1]4.คีย์ปลายภาค'!$AH$30</definedName>
    <definedName name="EleSco4_21">'[1]4.คีย์ปลายภาค'!$AH$31</definedName>
    <definedName name="EleSco4_22">'[1]4.คีย์ปลายภาค'!$AH$32</definedName>
    <definedName name="EleSco4_23">'[1]4.คีย์ปลายภาค'!$AH$33</definedName>
    <definedName name="EleSco4_24">'[1]4.คีย์ปลายภาค'!$AH$34</definedName>
    <definedName name="EleSco4_25">'[1]4.คีย์ปลายภาค'!$AH$35</definedName>
    <definedName name="EleSco4_26">'[1]4.คีย์ปลายภาค'!$AH$36</definedName>
    <definedName name="EleSco4_27">'[1]4.คีย์ปลายภาค'!$AH$37</definedName>
    <definedName name="EleSco4_28">'[1]4.คีย์ปลายภาค'!$AH$38</definedName>
    <definedName name="EleSco4_29">'[1]4.คีย์ปลายภาค'!$AH$39</definedName>
    <definedName name="EleSco4_3">'[1]4.คีย์ปลายภาค'!$AH$13</definedName>
    <definedName name="EleSco4_30">'[1]4.คีย์ปลายภาค'!$AH$40</definedName>
    <definedName name="EleSco4_31">'[1]4.คีย์ปลายภาค'!$AH$41</definedName>
    <definedName name="EleSco4_32">'[1]4.คีย์ปลายภาค'!$AH$42</definedName>
    <definedName name="EleSco4_33">'[1]4.คีย์ปลายภาค'!$AH$43</definedName>
    <definedName name="EleSco4_34">'[1]4.คีย์ปลายภาค'!$AH$44</definedName>
    <definedName name="EleSco4_35">'[1]4.คีย์ปลายภาค'!$AH$45</definedName>
    <definedName name="EleSco4_36">'[1]4.คีย์ปลายภาค'!$AH$46</definedName>
    <definedName name="EleSco4_37">'[1]4.คีย์ปลายภาค'!$AH$47</definedName>
    <definedName name="EleSco4_38">'[1]4.คีย์ปลายภาค'!$AH$48</definedName>
    <definedName name="EleSco4_39">'[1]4.คีย์ปลายภาค'!$AH$49</definedName>
    <definedName name="EleSco4_4">'[1]4.คีย์ปลายภาค'!$AH$14</definedName>
    <definedName name="EleSco4_40">'[1]4.คีย์ปลายภาค'!$AH$50</definedName>
    <definedName name="EleSco4_41">'[1]4.คีย์ปลายภาค'!$AH$51</definedName>
    <definedName name="EleSco4_42">'[1]4.คีย์ปลายภาค'!$AH$52</definedName>
    <definedName name="EleSco4_43">'[1]4.คีย์ปลายภาค'!$AH$53</definedName>
    <definedName name="EleSco4_44">'[1]4.คีย์ปลายภาค'!$AH$54</definedName>
    <definedName name="EleSco4_45">'[1]4.คีย์ปลายภาค'!$AH$55</definedName>
    <definedName name="EleSco4_5">'[1]4.คีย์ปลายภาค'!$AH$15</definedName>
    <definedName name="EleSco4_6">'[1]4.คีย์ปลายภาค'!$AH$16</definedName>
    <definedName name="EleSco4_7">'[1]4.คีย์ปลายภาค'!$AH$17</definedName>
    <definedName name="EleSco4_8">'[1]4.คีย์ปลายภาค'!$AH$18</definedName>
    <definedName name="EleSco4_9">'[1]4.คีย์ปลายภาค'!$AH$19</definedName>
    <definedName name="EleSco5_1">'[1]4.คีย์ปลายภาค'!$AJ$11</definedName>
    <definedName name="EleSco5_10">'[1]4.คีย์ปลายภาค'!$AJ$20</definedName>
    <definedName name="EleSco5_11">'[1]4.คีย์ปลายภาค'!$AJ$21</definedName>
    <definedName name="EleSco5_12">'[1]4.คีย์ปลายภาค'!$AJ$22</definedName>
    <definedName name="EleSco5_13">'[1]4.คีย์ปลายภาค'!$AJ$23</definedName>
    <definedName name="EleSco5_14">'[1]4.คีย์ปลายภาค'!$AJ$24</definedName>
    <definedName name="EleSco5_15">'[1]4.คีย์ปลายภาค'!$AJ$25</definedName>
    <definedName name="EleSco5_16">'[1]4.คีย์ปลายภาค'!$AJ$26</definedName>
    <definedName name="EleSco5_17">'[1]4.คีย์ปลายภาค'!$AJ$27</definedName>
    <definedName name="EleSco5_18">'[1]4.คีย์ปลายภาค'!$AJ$28</definedName>
    <definedName name="EleSco5_19">'[1]4.คีย์ปลายภาค'!$AJ$29</definedName>
    <definedName name="EleSco5_2">'[1]4.คีย์ปลายภาค'!$AJ$12</definedName>
    <definedName name="EleSco5_20">'[1]4.คีย์ปลายภาค'!$AJ$30</definedName>
    <definedName name="EleSco5_21">'[1]4.คีย์ปลายภาค'!$AJ$31</definedName>
    <definedName name="EleSco5_22">'[1]4.คีย์ปลายภาค'!$AJ$32</definedName>
    <definedName name="EleSco5_23">'[1]4.คีย์ปลายภาค'!$AJ$33</definedName>
    <definedName name="EleSco5_24">'[1]4.คีย์ปลายภาค'!$AJ$34</definedName>
    <definedName name="EleSco5_25">'[1]4.คีย์ปลายภาค'!$AJ$35</definedName>
    <definedName name="EleSco5_26">'[1]4.คีย์ปลายภาค'!$AJ$36</definedName>
    <definedName name="EleSco5_27">'[1]4.คีย์ปลายภาค'!$AJ$37</definedName>
    <definedName name="EleSco5_28">'[1]4.คีย์ปลายภาค'!$AJ$38</definedName>
    <definedName name="EleSco5_29">'[1]4.คีย์ปลายภาค'!$AJ$39</definedName>
    <definedName name="EleSco5_3">'[1]4.คีย์ปลายภาค'!$AJ$13</definedName>
    <definedName name="EleSco5_30">'[1]4.คีย์ปลายภาค'!$AJ$40</definedName>
    <definedName name="EleSco5_31">'[1]4.คีย์ปลายภาค'!$AJ$41</definedName>
    <definedName name="EleSco5_32">'[1]4.คีย์ปลายภาค'!$AJ$42</definedName>
    <definedName name="EleSco5_33">'[1]4.คีย์ปลายภาค'!$AJ$43</definedName>
    <definedName name="EleSco5_34">'[1]4.คีย์ปลายภาค'!$AJ$44</definedName>
    <definedName name="EleSco5_35">'[1]4.คีย์ปลายภาค'!$AJ$45</definedName>
    <definedName name="EleSco5_36">'[1]4.คีย์ปลายภาค'!$AJ$46</definedName>
    <definedName name="EleSco5_37">'[1]4.คีย์ปลายภาค'!$AJ$47</definedName>
    <definedName name="EleSco5_38">'[1]4.คีย์ปลายภาค'!$AJ$48</definedName>
    <definedName name="EleSco5_39">'[1]4.คีย์ปลายภาค'!$AJ$49</definedName>
    <definedName name="EleSco5_4">'[1]4.คีย์ปลายภาค'!$AJ$14</definedName>
    <definedName name="EleSco5_40">'[1]4.คีย์ปลายภาค'!$AJ$50</definedName>
    <definedName name="EleSco5_41">'[1]4.คีย์ปลายภาค'!$AJ$51</definedName>
    <definedName name="EleSco5_42">'[1]4.คีย์ปลายภาค'!$AJ$52</definedName>
    <definedName name="EleSco5_43">'[1]4.คีย์ปลายภาค'!$AJ$53</definedName>
    <definedName name="EleSco5_44">'[1]4.คีย์ปลายภาค'!$AJ$54</definedName>
    <definedName name="EleSco5_45">'[1]4.คีย์ปลายภาค'!$AJ$55</definedName>
    <definedName name="EleSco5_5">'[1]4.คีย์ปลายภาค'!$AJ$15</definedName>
    <definedName name="EleSco5_6">'[1]4.คีย์ปลายภาค'!$AJ$16</definedName>
    <definedName name="EleSco5_7">'[1]4.คีย์ปลายภาค'!$AJ$17</definedName>
    <definedName name="EleSco5_8">'[1]4.คีย์ปลายภาค'!$AJ$18</definedName>
    <definedName name="EleSco5_9">'[1]4.คีย์ปลายภาค'!$AJ$19</definedName>
    <definedName name="Eval" localSheetId="12">'[1]1.ข้อมูลเบื้องต้น'!$J$8</definedName>
    <definedName name="Eval">'[2]1.ข้อมูลเบื้องต้น'!$J$8</definedName>
    <definedName name="GenGrade1" localSheetId="12">'[1]4.คีย์ปลายภาค'!$E$11:$E$55</definedName>
    <definedName name="Gengrade1">'[2]4.คีย์ปลายภาค'!$E$11:$E$55</definedName>
    <definedName name="GenGrade10" localSheetId="12">'[1]4.คีย์ปลายภาค'!$W$11:$W$55</definedName>
    <definedName name="Gengrade10">'[2]4.คีย์ปลายภาค'!$W$11:$W$55</definedName>
    <definedName name="GenGrade11" localSheetId="12">'[1]4.คีย์ปลายภาค'!$Y$11:$Y$55</definedName>
    <definedName name="Gengrade11">'[2]4.คีย์ปลายภาค'!$Y$11:$Y$55</definedName>
    <definedName name="GenGrade12" localSheetId="12">'[1]4.คีย์ปลายภาค'!$AA$11:$AA$55</definedName>
    <definedName name="Gengrade12">'[2]4.คีย์ปลายภาค'!$AA$11:$AA$55</definedName>
    <definedName name="GenGrade2" localSheetId="12">'[1]4.คีย์ปลายภาค'!$G$11:$G$55</definedName>
    <definedName name="Gengrade2">'[2]4.คีย์ปลายภาค'!$G$11:$G$55</definedName>
    <definedName name="GenGrade3" localSheetId="12">'[1]4.คีย์ปลายภาค'!$I$11:$I$55</definedName>
    <definedName name="Gengrade3">'[2]4.คีย์ปลายภาค'!$I$11:$I$55</definedName>
    <definedName name="GenGrade4" localSheetId="12">'[1]4.คีย์ปลายภาค'!$K$11:$K$55</definedName>
    <definedName name="Gengrade4">'[2]4.คีย์ปลายภาค'!$K$11:$K$55</definedName>
    <definedName name="GenGrade5" localSheetId="12">'[1]4.คีย์ปลายภาค'!$M$11:$M$55</definedName>
    <definedName name="Gengrade5">'[2]4.คีย์ปลายภาค'!$M$11:$M$55</definedName>
    <definedName name="GenGrade6" localSheetId="12">'[1]4.คีย์ปลายภาค'!$O$11:$O$55</definedName>
    <definedName name="Gengrade6">'[2]4.คีย์ปลายภาค'!$O$11:$O$55</definedName>
    <definedName name="GenGrade7" localSheetId="12">'[1]4.คีย์ปลายภาค'!$Q$11:$Q$55</definedName>
    <definedName name="Gengrade7">'[2]4.คีย์ปลายภาค'!$Q$11:$Q$55</definedName>
    <definedName name="GenGrade8" localSheetId="12">'[1]4.คีย์ปลายภาค'!$S$11:$S$55</definedName>
    <definedName name="Gengrade8">'[2]4.คีย์ปลายภาค'!$S$11:$S$55</definedName>
    <definedName name="GenGrade9" localSheetId="12">'[1]4.คีย์ปลายภาค'!$U$11:$U$55</definedName>
    <definedName name="Gengrade9">'[2]4.คีย์ปลายภาค'!$U$11:$U$55</definedName>
    <definedName name="GenMid1_1" localSheetId="12">'[1]3.กลางภาค'!$D$8</definedName>
    <definedName name="GenMid1_10" localSheetId="12">'[1]3.กลางภาค'!$D$17</definedName>
    <definedName name="GenMid1_11" localSheetId="12">'[1]3.กลางภาค'!$D$18</definedName>
    <definedName name="GenMid1_12" localSheetId="12">'[1]3.กลางภาค'!$D$19</definedName>
    <definedName name="GenMid1_13" localSheetId="12">'[1]3.กลางภาค'!$D$20</definedName>
    <definedName name="GenMid1_14" localSheetId="12">'[1]3.กลางภาค'!$D$21</definedName>
    <definedName name="GenMid1_15" localSheetId="12">'[1]3.กลางภาค'!$D$22</definedName>
    <definedName name="GenMid1_16" localSheetId="12">'[1]3.กลางภาค'!$D$23</definedName>
    <definedName name="GenMid1_17" localSheetId="12">'[1]3.กลางภาค'!$D$24</definedName>
    <definedName name="GenMid1_18" localSheetId="12">'[1]3.กลางภาค'!$D$25</definedName>
    <definedName name="GenMid1_19" localSheetId="12">'[1]3.กลางภาค'!$D$26</definedName>
    <definedName name="GenMid1_2" localSheetId="12">'[1]3.กลางภาค'!$D$9</definedName>
    <definedName name="GenMid1_20" localSheetId="12">'[1]3.กลางภาค'!$D$27</definedName>
    <definedName name="GenMid1_21" localSheetId="12">'[1]3.กลางภาค'!$D$28</definedName>
    <definedName name="GenMid1_22" localSheetId="12">'[1]3.กลางภาค'!$D$29</definedName>
    <definedName name="GenMid1_23" localSheetId="12">'[1]3.กลางภาค'!$D$30</definedName>
    <definedName name="GenMid1_24" localSheetId="12">'[1]3.กลางภาค'!$D$31</definedName>
    <definedName name="GenMid1_25" localSheetId="12">'[1]3.กลางภาค'!$D$32</definedName>
    <definedName name="GenMid1_26" localSheetId="12">'[1]3.กลางภาค'!$D$33</definedName>
    <definedName name="GenMid1_27" localSheetId="12">'[1]3.กลางภาค'!$D$34</definedName>
    <definedName name="GenMid1_28" localSheetId="12">'[1]3.กลางภาค'!$D$35</definedName>
    <definedName name="GenMid1_29" localSheetId="12">'[1]3.กลางภาค'!$D$36</definedName>
    <definedName name="GenMid1_3" localSheetId="12">'[1]3.กลางภาค'!$D$10</definedName>
    <definedName name="GenMid1_30" localSheetId="12">'[1]3.กลางภาค'!$D$37</definedName>
    <definedName name="GenMid1_31" localSheetId="12">'[1]3.กลางภาค'!$D$38</definedName>
    <definedName name="GenMid1_32" localSheetId="12">'[1]3.กลางภาค'!$D$39</definedName>
    <definedName name="GenMid1_33" localSheetId="12">'[1]3.กลางภาค'!$D$40</definedName>
    <definedName name="GenMid1_34" localSheetId="12">'[1]3.กลางภาค'!$D$41</definedName>
    <definedName name="GenMid1_35" localSheetId="12">'[1]3.กลางภาค'!$D$42</definedName>
    <definedName name="GenMid1_36" localSheetId="12">'[1]3.กลางภาค'!$D$43</definedName>
    <definedName name="GenMid1_37" localSheetId="12">'[1]3.กลางภาค'!$D$44</definedName>
    <definedName name="GenMid1_38" localSheetId="12">'[1]3.กลางภาค'!$D$45</definedName>
    <definedName name="GenMid1_39" localSheetId="12">'[1]3.กลางภาค'!$D$46</definedName>
    <definedName name="GenMid1_4" localSheetId="12">'[1]3.กลางภาค'!$D$11</definedName>
    <definedName name="GenMid1_40" localSheetId="12">'[1]3.กลางภาค'!$D$47</definedName>
    <definedName name="GenMid1_41" localSheetId="12">'[1]3.กลางภาค'!$D$48</definedName>
    <definedName name="GenMid1_42" localSheetId="12">'[1]3.กลางภาค'!$D$49</definedName>
    <definedName name="GenMid1_43" localSheetId="12">'[1]3.กลางภาค'!$D$50</definedName>
    <definedName name="GenMid1_44" localSheetId="12">'[1]3.กลางภาค'!$D$51</definedName>
    <definedName name="GenMid1_45" localSheetId="12">'[1]3.กลางภาค'!$D$52</definedName>
    <definedName name="GenMid1_5" localSheetId="12">'[1]3.กลางภาค'!$D$12</definedName>
    <definedName name="GenMid1_6" localSheetId="12">'[1]3.กลางภาค'!$D$13</definedName>
    <definedName name="GenMid1_7" localSheetId="12">'[1]3.กลางภาค'!$D$14</definedName>
    <definedName name="GenMid1_8" localSheetId="12">'[1]3.กลางภาค'!$D$15</definedName>
    <definedName name="GenMid1_9" localSheetId="12">'[1]3.กลางภาค'!$D$16</definedName>
    <definedName name="GenMid10_1" localSheetId="12">'[1]3.กลางภาค'!$M$8</definedName>
    <definedName name="GenMid10_10" localSheetId="12">'[1]3.กลางภาค'!$M$17</definedName>
    <definedName name="GenMid10_11" localSheetId="12">'[1]3.กลางภาค'!$M$18</definedName>
    <definedName name="GenMid10_12" localSheetId="12">'[1]3.กลางภาค'!$M$19</definedName>
    <definedName name="GenMid10_13" localSheetId="12">'[1]3.กลางภาค'!$M$20</definedName>
    <definedName name="GenMid10_14" localSheetId="12">'[1]3.กลางภาค'!$M$21</definedName>
    <definedName name="GenMid10_15" localSheetId="12">'[1]3.กลางภาค'!$M$22</definedName>
    <definedName name="GenMid10_16" localSheetId="12">'[1]3.กลางภาค'!$M$23</definedName>
    <definedName name="GenMid10_17" localSheetId="12">'[1]3.กลางภาค'!$M$24</definedName>
    <definedName name="GenMid10_18" localSheetId="12">'[1]3.กลางภาค'!$M$25</definedName>
    <definedName name="GenMid10_19" localSheetId="12">'[1]3.กลางภาค'!$M$26</definedName>
    <definedName name="GenMid10_2" localSheetId="12">'[1]3.กลางภาค'!$M$9</definedName>
    <definedName name="GenMid10_20" localSheetId="12">'[1]3.กลางภาค'!$M$27</definedName>
    <definedName name="GenMid10_21" localSheetId="12">'[1]3.กลางภาค'!$M$28</definedName>
    <definedName name="GenMid10_22" localSheetId="12">'[1]3.กลางภาค'!$M$29</definedName>
    <definedName name="GenMid10_23" localSheetId="12">'[1]3.กลางภาค'!$M$30</definedName>
    <definedName name="GenMid10_24" localSheetId="12">'[1]3.กลางภาค'!$M$31</definedName>
    <definedName name="GenMid10_25" localSheetId="12">'[1]3.กลางภาค'!$M$32</definedName>
    <definedName name="GenMid10_26" localSheetId="12">'[1]3.กลางภาค'!$M$33</definedName>
    <definedName name="GenMid10_27" localSheetId="12">'[1]3.กลางภาค'!$M$34</definedName>
    <definedName name="GenMid10_28" localSheetId="12">'[1]3.กลางภาค'!$M$35</definedName>
    <definedName name="GenMid10_29" localSheetId="12">'[1]3.กลางภาค'!$M$36</definedName>
    <definedName name="GenMid10_3" localSheetId="12">'[1]3.กลางภาค'!$M$10</definedName>
    <definedName name="GenMid10_30" localSheetId="12">'[1]3.กลางภาค'!$M$37</definedName>
    <definedName name="GenMid10_31" localSheetId="12">'[1]3.กลางภาค'!$M$38</definedName>
    <definedName name="GenMid10_32" localSheetId="12">'[1]3.กลางภาค'!$M$39</definedName>
    <definedName name="GenMid10_33" localSheetId="12">'[1]3.กลางภาค'!$M$40</definedName>
    <definedName name="GenMid10_34" localSheetId="12">'[1]3.กลางภาค'!$M$41</definedName>
    <definedName name="GenMid10_35" localSheetId="12">'[1]3.กลางภาค'!$M$42</definedName>
    <definedName name="GenMid10_36" localSheetId="12">'[1]3.กลางภาค'!$M$43</definedName>
    <definedName name="GenMid10_37" localSheetId="12">'[1]3.กลางภาค'!$M$44</definedName>
    <definedName name="GenMid10_38" localSheetId="12">'[1]3.กลางภาค'!$M$45</definedName>
    <definedName name="GenMid10_39" localSheetId="12">'[1]3.กลางภาค'!$M$46</definedName>
    <definedName name="GenMid10_4" localSheetId="12">'[1]3.กลางภาค'!$M$11</definedName>
    <definedName name="GenMid10_40" localSheetId="12">'[1]3.กลางภาค'!$M$47</definedName>
    <definedName name="GenMid10_41" localSheetId="12">'[1]3.กลางภาค'!$M$48</definedName>
    <definedName name="GenMid10_42" localSheetId="12">'[1]3.กลางภาค'!$M$49</definedName>
    <definedName name="GenMid10_43" localSheetId="12">'[1]3.กลางภาค'!$M$50</definedName>
    <definedName name="GenMid10_44" localSheetId="12">'[1]3.กลางภาค'!$M$51</definedName>
    <definedName name="GenMid10_45" localSheetId="12">'[1]3.กลางภาค'!$M$52</definedName>
    <definedName name="GenMid10_5" localSheetId="12">'[1]3.กลางภาค'!$M$12</definedName>
    <definedName name="GenMid10_6" localSheetId="12">'[1]3.กลางภาค'!$M$13</definedName>
    <definedName name="GenMid10_7" localSheetId="12">'[1]3.กลางภาค'!$M$14</definedName>
    <definedName name="GenMid10_8" localSheetId="12">'[1]3.กลางภาค'!$M$15</definedName>
    <definedName name="GenMid10_9" localSheetId="12">'[1]3.กลางภาค'!$M$16</definedName>
    <definedName name="GenMid11_1" localSheetId="12">'[1]3.กลางภาค'!$N$8</definedName>
    <definedName name="GenMid11_10" localSheetId="12">'[1]3.กลางภาค'!$N$17</definedName>
    <definedName name="GenMid11_11" localSheetId="12">'[1]3.กลางภาค'!$N$18</definedName>
    <definedName name="GenMid11_12" localSheetId="12">'[1]3.กลางภาค'!$N$19</definedName>
    <definedName name="GenMid11_13" localSheetId="12">'[1]3.กลางภาค'!$N$20</definedName>
    <definedName name="GenMid11_14" localSheetId="12">'[1]3.กลางภาค'!$N$21</definedName>
    <definedName name="GenMid11_15" localSheetId="12">'[1]3.กลางภาค'!$N$22</definedName>
    <definedName name="GenMid11_16" localSheetId="12">'[1]3.กลางภาค'!$N$23</definedName>
    <definedName name="GenMid11_17" localSheetId="12">'[1]3.กลางภาค'!$N$24</definedName>
    <definedName name="GenMid11_18" localSheetId="12">'[1]3.กลางภาค'!$N$25</definedName>
    <definedName name="GenMid11_19" localSheetId="12">'[1]3.กลางภาค'!$N$26</definedName>
    <definedName name="GenMid11_2" localSheetId="12">'[1]3.กลางภาค'!$N$9</definedName>
    <definedName name="GenMid11_20" localSheetId="12">'[1]3.กลางภาค'!$N$27</definedName>
    <definedName name="GenMid11_21" localSheetId="12">'[1]3.กลางภาค'!$N$28</definedName>
    <definedName name="GenMid11_22" localSheetId="12">'[1]3.กลางภาค'!$N$29</definedName>
    <definedName name="GenMid11_23" localSheetId="12">'[1]3.กลางภาค'!$N$30</definedName>
    <definedName name="GenMid11_24" localSheetId="12">'[1]3.กลางภาค'!$N$31</definedName>
    <definedName name="GenMid11_25" localSheetId="12">'[1]3.กลางภาค'!$N$32</definedName>
    <definedName name="GenMid11_26" localSheetId="12">'[1]3.กลางภาค'!$N$33</definedName>
    <definedName name="GenMid11_27" localSheetId="12">'[1]3.กลางภาค'!$N$34</definedName>
    <definedName name="GenMid11_28" localSheetId="12">'[1]3.กลางภาค'!$N$35</definedName>
    <definedName name="GenMid11_29" localSheetId="12">'[1]3.กลางภาค'!$N$36</definedName>
    <definedName name="GenMid11_3" localSheetId="12">'[1]3.กลางภาค'!$N$10</definedName>
    <definedName name="GenMid11_30" localSheetId="12">'[1]3.กลางภาค'!$N$37</definedName>
    <definedName name="GenMid11_31" localSheetId="12">'[1]3.กลางภาค'!$N$38</definedName>
    <definedName name="GenMid11_32" localSheetId="12">'[1]3.กลางภาค'!$N$39</definedName>
    <definedName name="GenMid11_33" localSheetId="12">'[1]3.กลางภาค'!$N$40</definedName>
    <definedName name="GenMid11_34" localSheetId="12">'[1]3.กลางภาค'!$N$41</definedName>
    <definedName name="GenMid11_35" localSheetId="12">'[1]3.กลางภาค'!$N$42</definedName>
    <definedName name="GenMid11_36" localSheetId="12">'[1]3.กลางภาค'!$N$43</definedName>
    <definedName name="GenMid11_37" localSheetId="12">'[1]3.กลางภาค'!$N$44</definedName>
    <definedName name="GenMid11_38" localSheetId="12">'[1]3.กลางภาค'!$N$45</definedName>
    <definedName name="GenMid11_39" localSheetId="12">'[1]3.กลางภาค'!$N$46</definedName>
    <definedName name="GenMid11_4" localSheetId="12">'[1]3.กลางภาค'!$N$11</definedName>
    <definedName name="GenMid11_40" localSheetId="12">'[1]3.กลางภาค'!$N$47</definedName>
    <definedName name="GenMid11_41" localSheetId="12">'[1]3.กลางภาค'!$N$48</definedName>
    <definedName name="GenMid11_42" localSheetId="12">'[1]3.กลางภาค'!$N$49</definedName>
    <definedName name="GenMid11_43" localSheetId="12">'[1]3.กลางภาค'!$N$50</definedName>
    <definedName name="GenMid11_44" localSheetId="12">'[1]3.กลางภาค'!$N$51</definedName>
    <definedName name="GenMid11_45" localSheetId="12">'[1]3.กลางภาค'!$N$52</definedName>
    <definedName name="GenMid11_5" localSheetId="12">'[1]3.กลางภาค'!$N$12</definedName>
    <definedName name="GenMid11_6" localSheetId="12">'[1]3.กลางภาค'!$N$13</definedName>
    <definedName name="GenMid11_7" localSheetId="12">'[1]3.กลางภาค'!$N$14</definedName>
    <definedName name="GenMid11_8" localSheetId="12">'[1]3.กลางภาค'!$N$15</definedName>
    <definedName name="GenMid11_9" localSheetId="12">'[1]3.กลางภาค'!$N$16</definedName>
    <definedName name="GenMid12_1" localSheetId="12">'[1]3.กลางภาค'!$O$8</definedName>
    <definedName name="GenMid12_10" localSheetId="12">'[1]3.กลางภาค'!$O$17</definedName>
    <definedName name="GenMid12_11" localSheetId="12">'[1]3.กลางภาค'!$O$18</definedName>
    <definedName name="GenMid12_12" localSheetId="12">'[1]3.กลางภาค'!$O$19</definedName>
    <definedName name="GenMid12_13" localSheetId="12">'[1]3.กลางภาค'!$O$20</definedName>
    <definedName name="GenMid12_14" localSheetId="12">'[1]3.กลางภาค'!$O$21</definedName>
    <definedName name="GenMid12_15" localSheetId="12">'[1]3.กลางภาค'!$O$22</definedName>
    <definedName name="GenMid12_16" localSheetId="12">'[1]3.กลางภาค'!$O$23</definedName>
    <definedName name="GenMid12_17" localSheetId="12">'[1]3.กลางภาค'!$O$24</definedName>
    <definedName name="GenMid12_18" localSheetId="12">'[1]3.กลางภาค'!$O$25</definedName>
    <definedName name="GenMid12_19" localSheetId="12">'[1]3.กลางภาค'!$O$26</definedName>
    <definedName name="GenMid12_2" localSheetId="12">'[1]3.กลางภาค'!$O$9</definedName>
    <definedName name="GenMid12_20" localSheetId="12">'[1]3.กลางภาค'!$O$27</definedName>
    <definedName name="GenMid12_21" localSheetId="12">'[1]3.กลางภาค'!$O$28</definedName>
    <definedName name="GenMid12_22" localSheetId="12">'[1]3.กลางภาค'!$O$29</definedName>
    <definedName name="GenMid12_23" localSheetId="12">'[1]3.กลางภาค'!$O$30</definedName>
    <definedName name="GenMid12_24" localSheetId="12">'[1]3.กลางภาค'!$O$31</definedName>
    <definedName name="GenMid12_25" localSheetId="12">'[1]3.กลางภาค'!$O$32</definedName>
    <definedName name="GenMid12_26" localSheetId="12">'[1]3.กลางภาค'!$O$33</definedName>
    <definedName name="GenMid12_27" localSheetId="12">'[1]3.กลางภาค'!$O$34</definedName>
    <definedName name="GenMid12_28" localSheetId="12">'[1]3.กลางภาค'!$O$35</definedName>
    <definedName name="GenMid12_29" localSheetId="12">'[1]3.กลางภาค'!$O$36</definedName>
    <definedName name="GenMid12_3" localSheetId="12">'[1]3.กลางภาค'!$O$10</definedName>
    <definedName name="GenMid12_30" localSheetId="12">'[1]3.กลางภาค'!$O$37</definedName>
    <definedName name="GenMid12_31" localSheetId="12">'[1]3.กลางภาค'!$O$38</definedName>
    <definedName name="GenMid12_32" localSheetId="12">'[1]3.กลางภาค'!$O$39</definedName>
    <definedName name="GenMid12_33" localSheetId="12">'[1]3.กลางภาค'!$O$40</definedName>
    <definedName name="GenMid12_34" localSheetId="12">'[1]3.กลางภาค'!$O$41</definedName>
    <definedName name="GenMid12_35" localSheetId="12">'[1]3.กลางภาค'!$O$42</definedName>
    <definedName name="GenMid12_36" localSheetId="12">'[1]3.กลางภาค'!$O$43</definedName>
    <definedName name="GenMid12_37" localSheetId="12">'[1]3.กลางภาค'!$O$44</definedName>
    <definedName name="GenMid12_38" localSheetId="12">'[1]3.กลางภาค'!$O$45</definedName>
    <definedName name="GenMid12_39" localSheetId="12">'[1]3.กลางภาค'!$O$46</definedName>
    <definedName name="GenMid12_4" localSheetId="12">'[1]3.กลางภาค'!$O$11</definedName>
    <definedName name="GenMid12_40" localSheetId="12">'[1]3.กลางภาค'!$O$47</definedName>
    <definedName name="GenMid12_41" localSheetId="12">'[1]3.กลางภาค'!$O$48</definedName>
    <definedName name="GenMid12_42" localSheetId="12">'[1]3.กลางภาค'!$O$49</definedName>
    <definedName name="GenMid12_43" localSheetId="12">'[1]3.กลางภาค'!$O$50</definedName>
    <definedName name="GenMid12_44" localSheetId="12">'[1]3.กลางภาค'!$O$51</definedName>
    <definedName name="GenMid12_45" localSheetId="12">'[1]3.กลางภาค'!$O$52</definedName>
    <definedName name="GenMid12_5" localSheetId="12">'[1]3.กลางภาค'!$O$12</definedName>
    <definedName name="GenMid12_6" localSheetId="12">'[1]3.กลางภาค'!$O$13</definedName>
    <definedName name="GenMid12_7" localSheetId="12">'[1]3.กลางภาค'!$O$14</definedName>
    <definedName name="GenMid12_8" localSheetId="12">'[1]3.กลางภาค'!$O$15</definedName>
    <definedName name="GenMid12_9" localSheetId="12">'[1]3.กลางภาค'!$O$16</definedName>
    <definedName name="GenMid2_1" localSheetId="12">'[1]3.กลางภาค'!$E$8</definedName>
    <definedName name="GenMid2_10" localSheetId="12">'[1]3.กลางภาค'!$E$17</definedName>
    <definedName name="GenMid2_11" localSheetId="12">'[1]3.กลางภาค'!$E$18</definedName>
    <definedName name="GenMid2_12" localSheetId="12">'[1]3.กลางภาค'!$E$19</definedName>
    <definedName name="GenMid2_13" localSheetId="12">'[1]3.กลางภาค'!$E$20</definedName>
    <definedName name="GenMid2_14" localSheetId="12">'[1]3.กลางภาค'!$E$21</definedName>
    <definedName name="GenMid2_15" localSheetId="12">'[1]3.กลางภาค'!$E$22</definedName>
    <definedName name="GenMid2_16" localSheetId="12">'[1]3.กลางภาค'!$E$23</definedName>
    <definedName name="GenMid2_17" localSheetId="12">'[1]3.กลางภาค'!$E$24</definedName>
    <definedName name="GenMid2_18" localSheetId="12">'[1]3.กลางภาค'!$E$25</definedName>
    <definedName name="GenMid2_19" localSheetId="12">'[1]3.กลางภาค'!$E$26</definedName>
    <definedName name="GenMid2_2" localSheetId="12">'[1]3.กลางภาค'!$E$9</definedName>
    <definedName name="GenMid2_20" localSheetId="12">'[1]3.กลางภาค'!$E$27</definedName>
    <definedName name="GenMid2_21" localSheetId="12">'[1]3.กลางภาค'!$E$28</definedName>
    <definedName name="GenMid2_22" localSheetId="12">'[1]3.กลางภาค'!$E$29</definedName>
    <definedName name="GenMid2_23" localSheetId="12">'[1]3.กลางภาค'!$E$30</definedName>
    <definedName name="GenMid2_24" localSheetId="12">'[1]3.กลางภาค'!$E$31</definedName>
    <definedName name="GenMid2_25" localSheetId="12">'[1]3.กลางภาค'!$E$32</definedName>
    <definedName name="GenMid2_26" localSheetId="12">'[1]3.กลางภาค'!$E$33</definedName>
    <definedName name="GenMid2_27" localSheetId="12">'[1]3.กลางภาค'!$E$34</definedName>
    <definedName name="GenMid2_28" localSheetId="12">'[1]3.กลางภาค'!$E$35</definedName>
    <definedName name="GenMid2_29" localSheetId="12">'[1]3.กลางภาค'!$E$36</definedName>
    <definedName name="GenMid2_3" localSheetId="12">'[1]3.กลางภาค'!$E$10</definedName>
    <definedName name="GenMid2_30" localSheetId="12">'[1]3.กลางภาค'!$E$37</definedName>
    <definedName name="GenMid2_31" localSheetId="12">'[1]3.กลางภาค'!$E$38</definedName>
    <definedName name="GenMid2_32" localSheetId="12">'[1]3.กลางภาค'!$E$39</definedName>
    <definedName name="GenMid2_33" localSheetId="12">'[1]3.กลางภาค'!$E$40</definedName>
    <definedName name="GenMid2_34" localSheetId="12">'[1]3.กลางภาค'!$E$41</definedName>
    <definedName name="GenMid2_35" localSheetId="12">'[1]3.กลางภาค'!$E$42</definedName>
    <definedName name="GenMid2_36" localSheetId="12">'[1]3.กลางภาค'!$E$43</definedName>
    <definedName name="GenMid2_37" localSheetId="12">'[1]3.กลางภาค'!$E$44</definedName>
    <definedName name="GenMid2_38" localSheetId="12">'[1]3.กลางภาค'!$E$45</definedName>
    <definedName name="GenMid2_39" localSheetId="12">'[1]3.กลางภาค'!$E$46</definedName>
    <definedName name="GenMid2_4" localSheetId="12">'[1]3.กลางภาค'!$E$11</definedName>
    <definedName name="GenMid2_40" localSheetId="12">'[1]3.กลางภาค'!$E$47</definedName>
    <definedName name="GenMid2_41" localSheetId="12">'[1]3.กลางภาค'!$E$48</definedName>
    <definedName name="GenMid2_42" localSheetId="12">'[1]3.กลางภาค'!$E$49</definedName>
    <definedName name="GenMid2_43" localSheetId="12">'[1]3.กลางภาค'!$E$50</definedName>
    <definedName name="GenMid2_44" localSheetId="12">'[1]3.กลางภาค'!$E$51</definedName>
    <definedName name="GenMid2_45" localSheetId="12">'[1]3.กลางภาค'!$E$52</definedName>
    <definedName name="GenMid2_5" localSheetId="12">'[1]3.กลางภาค'!$E$12</definedName>
    <definedName name="GenMid2_6" localSheetId="12">'[1]3.กลางภาค'!$E$13</definedName>
    <definedName name="GenMid2_7" localSheetId="12">'[1]3.กลางภาค'!$E$14</definedName>
    <definedName name="GenMid2_8" localSheetId="12">'[1]3.กลางภาค'!$E$15</definedName>
    <definedName name="GenMid2_9" localSheetId="12">'[1]3.กลางภาค'!$E$16</definedName>
    <definedName name="GenMid3_1" localSheetId="12">'[1]3.กลางภาค'!$F$8</definedName>
    <definedName name="GenMid3_10" localSheetId="12">'[1]3.กลางภาค'!$F$17</definedName>
    <definedName name="GenMid3_11" localSheetId="12">'[1]3.กลางภาค'!$F$18</definedName>
    <definedName name="GenMid3_12" localSheetId="12">'[1]3.กลางภาค'!$F$19</definedName>
    <definedName name="GenMid3_13" localSheetId="12">'[1]3.กลางภาค'!$F$20</definedName>
    <definedName name="GenMid3_14" localSheetId="12">'[1]3.กลางภาค'!$F$21</definedName>
    <definedName name="GenMid3_15" localSheetId="12">'[1]3.กลางภาค'!$F$22</definedName>
    <definedName name="GenMid3_16" localSheetId="12">'[1]3.กลางภาค'!$F$23</definedName>
    <definedName name="GenMid3_17" localSheetId="12">'[1]3.กลางภาค'!$F$24</definedName>
    <definedName name="GenMid3_18" localSheetId="12">'[1]3.กลางภาค'!$F$25</definedName>
    <definedName name="GenMid3_19" localSheetId="12">'[1]3.กลางภาค'!$F$26</definedName>
    <definedName name="GenMid3_2" localSheetId="12">'[1]3.กลางภาค'!$F$9</definedName>
    <definedName name="GenMid3_20" localSheetId="12">'[1]3.กลางภาค'!$F$27</definedName>
    <definedName name="GenMid3_21" localSheetId="12">'[1]3.กลางภาค'!$F$28</definedName>
    <definedName name="GenMid3_22" localSheetId="12">'[1]3.กลางภาค'!$F$29</definedName>
    <definedName name="GenMid3_23" localSheetId="12">'[1]3.กลางภาค'!$F$30</definedName>
    <definedName name="GenMid3_24" localSheetId="12">'[1]3.กลางภาค'!$F$31</definedName>
    <definedName name="GenMid3_25" localSheetId="12">'[1]3.กลางภาค'!$F$32</definedName>
    <definedName name="GenMid3_26" localSheetId="12">'[1]3.กลางภาค'!$F$33</definedName>
    <definedName name="GenMid3_27" localSheetId="12">'[1]3.กลางภาค'!$F$34</definedName>
    <definedName name="GenMid3_28" localSheetId="12">'[1]3.กลางภาค'!$F$35</definedName>
    <definedName name="GenMid3_29" localSheetId="12">'[1]3.กลางภาค'!$F$36</definedName>
    <definedName name="GenMid3_3" localSheetId="12">'[1]3.กลางภาค'!$F$10</definedName>
    <definedName name="GenMid3_30" localSheetId="12">'[1]3.กลางภาค'!$F$37</definedName>
    <definedName name="GenMid3_31" localSheetId="12">'[1]3.กลางภาค'!$F$38</definedName>
    <definedName name="GenMid3_32" localSheetId="12">'[1]3.กลางภาค'!$F$39</definedName>
    <definedName name="GenMid3_33" localSheetId="12">'[1]3.กลางภาค'!$F$40</definedName>
    <definedName name="GenMid3_34" localSheetId="12">'[1]3.กลางภาค'!$F$41</definedName>
    <definedName name="GenMid3_35" localSheetId="12">'[1]3.กลางภาค'!$F$42</definedName>
    <definedName name="GenMid3_36" localSheetId="12">'[1]3.กลางภาค'!$F$43</definedName>
    <definedName name="GenMid3_37" localSheetId="12">'[1]3.กลางภาค'!$F$44</definedName>
    <definedName name="GenMid3_38" localSheetId="12">'[1]3.กลางภาค'!$F$45</definedName>
    <definedName name="GenMid3_39" localSheetId="12">'[1]3.กลางภาค'!$F$46</definedName>
    <definedName name="GenMid3_4" localSheetId="12">'[1]3.กลางภาค'!$F$11</definedName>
    <definedName name="GenMid3_40" localSheetId="12">'[1]3.กลางภาค'!$F$47</definedName>
    <definedName name="GenMid3_41" localSheetId="12">'[1]3.กลางภาค'!$F$48</definedName>
    <definedName name="GenMid3_42" localSheetId="12">'[1]3.กลางภาค'!$F$49</definedName>
    <definedName name="GenMid3_43" localSheetId="12">'[1]3.กลางภาค'!$F$50</definedName>
    <definedName name="GenMid3_44" localSheetId="12">'[1]3.กลางภาค'!$F$51</definedName>
    <definedName name="GenMid3_45" localSheetId="12">'[1]3.กลางภาค'!$F$52</definedName>
    <definedName name="GenMid3_5" localSheetId="12">'[1]3.กลางภาค'!$F$12</definedName>
    <definedName name="GenMid3_6" localSheetId="12">'[1]3.กลางภาค'!$F$13</definedName>
    <definedName name="GenMid3_7" localSheetId="12">'[1]3.กลางภาค'!$F$14</definedName>
    <definedName name="GenMid3_8" localSheetId="12">'[1]3.กลางภาค'!$F$15</definedName>
    <definedName name="GenMid3_9" localSheetId="12">'[1]3.กลางภาค'!$F$16</definedName>
    <definedName name="GenMid4_1" localSheetId="12">'[1]3.กลางภาค'!$G$8</definedName>
    <definedName name="GenMid4_10" localSheetId="12">'[1]3.กลางภาค'!$G$17</definedName>
    <definedName name="GenMid4_11" localSheetId="12">'[1]3.กลางภาค'!$G$18</definedName>
    <definedName name="GenMid4_12" localSheetId="12">'[1]3.กลางภาค'!$G$19</definedName>
    <definedName name="GenMid4_13" localSheetId="12">'[1]3.กลางภาค'!$G$20</definedName>
    <definedName name="GenMid4_14" localSheetId="12">'[1]3.กลางภาค'!$G$21</definedName>
    <definedName name="GenMid4_15" localSheetId="12">'[1]3.กลางภาค'!$G$22</definedName>
    <definedName name="GenMid4_16" localSheetId="12">'[1]3.กลางภาค'!$G$23</definedName>
    <definedName name="GenMid4_17" localSheetId="12">'[1]3.กลางภาค'!$G$24</definedName>
    <definedName name="GenMid4_18" localSheetId="12">'[1]3.กลางภาค'!$G$25</definedName>
    <definedName name="GenMid4_19" localSheetId="12">'[1]3.กลางภาค'!$G$26</definedName>
    <definedName name="GenMid4_2" localSheetId="12">'[1]3.กลางภาค'!$G$9</definedName>
    <definedName name="GenMid4_20" localSheetId="12">'[1]3.กลางภาค'!$G$27</definedName>
    <definedName name="GenMid4_21" localSheetId="12">'[1]3.กลางภาค'!$G$28</definedName>
    <definedName name="GenMid4_22" localSheetId="12">'[1]3.กลางภาค'!$G$29</definedName>
    <definedName name="GenMid4_23" localSheetId="12">'[1]3.กลางภาค'!$G$30</definedName>
    <definedName name="GenMid4_24" localSheetId="12">'[1]3.กลางภาค'!$G$31</definedName>
    <definedName name="GenMid4_25" localSheetId="12">'[1]3.กลางภาค'!$G$32</definedName>
    <definedName name="GenMid4_26" localSheetId="12">'[1]3.กลางภาค'!$G$33</definedName>
    <definedName name="GenMid4_27" localSheetId="12">'[1]3.กลางภาค'!$G$34</definedName>
    <definedName name="GenMid4_28" localSheetId="12">'[1]3.กลางภาค'!$G$35</definedName>
    <definedName name="GenMid4_29" localSheetId="12">'[1]3.กลางภาค'!$G$36</definedName>
    <definedName name="GenMid4_3" localSheetId="12">'[1]3.กลางภาค'!$G$10</definedName>
    <definedName name="GenMid4_30" localSheetId="12">'[1]3.กลางภาค'!$G$37</definedName>
    <definedName name="GenMid4_31" localSheetId="12">'[1]3.กลางภาค'!$G$38</definedName>
    <definedName name="GenMid4_32" localSheetId="12">'[1]3.กลางภาค'!$G$39</definedName>
    <definedName name="GenMid4_33" localSheetId="12">'[1]3.กลางภาค'!$G$40</definedName>
    <definedName name="GenMid4_34" localSheetId="12">'[1]3.กลางภาค'!$G$41</definedName>
    <definedName name="GenMid4_35" localSheetId="12">'[1]3.กลางภาค'!$G$42</definedName>
    <definedName name="GenMid4_36" localSheetId="12">'[1]3.กลางภาค'!$G$43</definedName>
    <definedName name="GenMid4_37" localSheetId="12">'[1]3.กลางภาค'!$G$44</definedName>
    <definedName name="GenMid4_38" localSheetId="12">'[1]3.กลางภาค'!$G$45</definedName>
    <definedName name="GenMid4_39" localSheetId="12">'[1]3.กลางภาค'!$G$46</definedName>
    <definedName name="GenMid4_4" localSheetId="12">'[1]3.กลางภาค'!$G$11</definedName>
    <definedName name="GenMid4_40" localSheetId="12">'[1]3.กลางภาค'!$G$47</definedName>
    <definedName name="GenMid4_41" localSheetId="12">'[1]3.กลางภาค'!$G$48</definedName>
    <definedName name="GenMid4_42" localSheetId="12">'[1]3.กลางภาค'!$G$49</definedName>
    <definedName name="GenMid4_43" localSheetId="12">'[1]3.กลางภาค'!$G$50</definedName>
    <definedName name="GenMid4_44" localSheetId="12">'[1]3.กลางภาค'!$G$51</definedName>
    <definedName name="GenMid4_45" localSheetId="12">'[1]3.กลางภาค'!$G$52</definedName>
    <definedName name="GenMid4_5" localSheetId="12">'[1]3.กลางภาค'!$G$12</definedName>
    <definedName name="GenMid4_6" localSheetId="12">'[1]3.กลางภาค'!$G$13</definedName>
    <definedName name="GenMid4_7" localSheetId="12">'[1]3.กลางภาค'!$G$14</definedName>
    <definedName name="GenMid4_8" localSheetId="12">'[1]3.กลางภาค'!$G$15</definedName>
    <definedName name="GenMid4_9" localSheetId="12">'[1]3.กลางภาค'!$G$16</definedName>
    <definedName name="GenMid5_1" localSheetId="12">'[1]3.กลางภาค'!$H$8</definedName>
    <definedName name="GenMid5_10" localSheetId="12">'[1]3.กลางภาค'!$H$17</definedName>
    <definedName name="GenMid5_11" localSheetId="12">'[1]3.กลางภาค'!$H$18</definedName>
    <definedName name="GenMid5_12" localSheetId="12">'[1]3.กลางภาค'!$H$19</definedName>
    <definedName name="GenMid5_13" localSheetId="12">'[1]3.กลางภาค'!$H$20</definedName>
    <definedName name="GenMid5_14" localSheetId="12">'[1]3.กลางภาค'!$H$21</definedName>
    <definedName name="GenMid5_15" localSheetId="12">'[1]3.กลางภาค'!$H$22</definedName>
    <definedName name="GenMid5_16" localSheetId="12">'[1]3.กลางภาค'!$H$23</definedName>
    <definedName name="GenMid5_17" localSheetId="12">'[1]3.กลางภาค'!$H$24</definedName>
    <definedName name="GenMid5_18" localSheetId="12">'[1]3.กลางภาค'!$H$25</definedName>
    <definedName name="GenMid5_19" localSheetId="12">'[1]3.กลางภาค'!$H$26</definedName>
    <definedName name="GenMid5_2" localSheetId="12">'[1]3.กลางภาค'!$H$9</definedName>
    <definedName name="GenMid5_20" localSheetId="12">'[1]3.กลางภาค'!$H$27</definedName>
    <definedName name="GenMid5_21" localSheetId="12">'[1]3.กลางภาค'!$H$28</definedName>
    <definedName name="GenMid5_22" localSheetId="12">'[1]3.กลางภาค'!$H$29</definedName>
    <definedName name="GenMid5_23" localSheetId="12">'[1]3.กลางภาค'!$H$30</definedName>
    <definedName name="GenMid5_24" localSheetId="12">'[1]3.กลางภาค'!$H$31</definedName>
    <definedName name="GenMid5_25" localSheetId="12">'[1]3.กลางภาค'!$H$32</definedName>
    <definedName name="GenMid5_26" localSheetId="12">'[1]3.กลางภาค'!$H$33</definedName>
    <definedName name="GenMid5_27" localSheetId="12">'[1]3.กลางภาค'!$H$34</definedName>
    <definedName name="GenMid5_28" localSheetId="12">'[1]3.กลางภาค'!$H$35</definedName>
    <definedName name="GenMid5_29" localSheetId="12">'[1]3.กลางภาค'!$H$36</definedName>
    <definedName name="GenMid5_3" localSheetId="12">'[1]3.กลางภาค'!$H$10</definedName>
    <definedName name="GenMid5_30" localSheetId="12">'[1]3.กลางภาค'!$H$37</definedName>
    <definedName name="GenMid5_31" localSheetId="12">'[1]3.กลางภาค'!$H$38</definedName>
    <definedName name="GenMid5_32" localSheetId="12">'[1]3.กลางภาค'!$H$39</definedName>
    <definedName name="GenMid5_33" localSheetId="12">'[1]3.กลางภาค'!$H$40</definedName>
    <definedName name="GenMid5_34" localSheetId="12">'[1]3.กลางภาค'!$H$41</definedName>
    <definedName name="GenMid5_35" localSheetId="12">'[1]3.กลางภาค'!$H$42</definedName>
    <definedName name="GenMid5_36" localSheetId="12">'[1]3.กลางภาค'!$H$43</definedName>
    <definedName name="GenMid5_37" localSheetId="12">'[1]3.กลางภาค'!$H$44</definedName>
    <definedName name="GenMid5_38" localSheetId="12">'[1]3.กลางภาค'!$H$45</definedName>
    <definedName name="GenMid5_39" localSheetId="12">'[1]3.กลางภาค'!$H$46</definedName>
    <definedName name="GenMid5_4" localSheetId="12">'[1]3.กลางภาค'!$H$11</definedName>
    <definedName name="GenMid5_40" localSheetId="12">'[1]3.กลางภาค'!$H$47</definedName>
    <definedName name="GenMid5_41" localSheetId="12">'[1]3.กลางภาค'!$H$48</definedName>
    <definedName name="GenMid5_42" localSheetId="12">'[1]3.กลางภาค'!$H$49</definedName>
    <definedName name="GenMid5_43" localSheetId="12">'[1]3.กลางภาค'!$H$50</definedName>
    <definedName name="GenMid5_44" localSheetId="12">'[1]3.กลางภาค'!$H$51</definedName>
    <definedName name="GenMid5_45" localSheetId="12">'[1]3.กลางภาค'!$H$52</definedName>
    <definedName name="GenMid5_5" localSheetId="12">'[1]3.กลางภาค'!$H$12</definedName>
    <definedName name="GenMid5_6" localSheetId="12">'[1]3.กลางภาค'!$H$13</definedName>
    <definedName name="GenMid5_7" localSheetId="12">'[1]3.กลางภาค'!$H$14</definedName>
    <definedName name="GenMid5_8" localSheetId="12">'[1]3.กลางภาค'!$H$15</definedName>
    <definedName name="GenMid5_9" localSheetId="12">'[1]3.กลางภาค'!$H$16</definedName>
    <definedName name="GenMid6_1" localSheetId="12">'[1]3.กลางภาค'!$I$8</definedName>
    <definedName name="GenMid6_10" localSheetId="12">'[1]3.กลางภาค'!$I$17</definedName>
    <definedName name="GenMid6_11" localSheetId="12">'[1]3.กลางภาค'!$I$18</definedName>
    <definedName name="GenMid6_12" localSheetId="12">'[1]3.กลางภาค'!$I$19</definedName>
    <definedName name="GenMid6_13" localSheetId="12">'[1]3.กลางภาค'!$I$20</definedName>
    <definedName name="GenMid6_14" localSheetId="12">'[1]3.กลางภาค'!$I$21</definedName>
    <definedName name="GenMid6_15" localSheetId="12">'[1]3.กลางภาค'!$I$22</definedName>
    <definedName name="GenMid6_16" localSheetId="12">'[1]3.กลางภาค'!$I$23</definedName>
    <definedName name="GenMid6_17" localSheetId="12">'[1]3.กลางภาค'!$I$24</definedName>
    <definedName name="GenMid6_18" localSheetId="12">'[1]3.กลางภาค'!$I$25</definedName>
    <definedName name="GenMid6_19" localSheetId="12">'[1]3.กลางภาค'!$I$26</definedName>
    <definedName name="GenMid6_2" localSheetId="12">'[1]3.กลางภาค'!$I$9</definedName>
    <definedName name="GenMid6_20" localSheetId="12">'[1]3.กลางภาค'!$I$27</definedName>
    <definedName name="GenMid6_21" localSheetId="12">'[1]3.กลางภาค'!$I$28</definedName>
    <definedName name="GenMid6_22" localSheetId="12">'[1]3.กลางภาค'!$I$29</definedName>
    <definedName name="GenMid6_23" localSheetId="12">'[1]3.กลางภาค'!$I$30</definedName>
    <definedName name="GenMid6_24" localSheetId="12">'[1]3.กลางภาค'!$I$31</definedName>
    <definedName name="GenMid6_25" localSheetId="12">'[1]3.กลางภาค'!$I$32</definedName>
    <definedName name="GenMid6_26" localSheetId="12">'[1]3.กลางภาค'!$I$33</definedName>
    <definedName name="GenMid6_27" localSheetId="12">'[1]3.กลางภาค'!$I$34</definedName>
    <definedName name="GenMid6_28" localSheetId="12">'[1]3.กลางภาค'!$I$35</definedName>
    <definedName name="GenMid6_29" localSheetId="12">'[1]3.กลางภาค'!$I$36</definedName>
    <definedName name="GenMid6_3" localSheetId="12">'[1]3.กลางภาค'!$I$10</definedName>
    <definedName name="GenMid6_30" localSheetId="12">'[1]3.กลางภาค'!$I$37</definedName>
    <definedName name="GenMid6_31" localSheetId="12">'[1]3.กลางภาค'!$I$38</definedName>
    <definedName name="GenMid6_32" localSheetId="12">'[1]3.กลางภาค'!$I$39</definedName>
    <definedName name="GenMid6_33" localSheetId="12">'[1]3.กลางภาค'!$I$40</definedName>
    <definedName name="GenMid6_34" localSheetId="12">'[1]3.กลางภาค'!$I$41</definedName>
    <definedName name="GenMid6_35" localSheetId="12">'[1]3.กลางภาค'!$I$42</definedName>
    <definedName name="GenMid6_36" localSheetId="12">'[1]3.กลางภาค'!$I$43</definedName>
    <definedName name="GenMid6_37" localSheetId="12">'[1]3.กลางภาค'!$I$44</definedName>
    <definedName name="GenMid6_38" localSheetId="12">'[1]3.กลางภาค'!$I$45</definedName>
    <definedName name="GenMid6_39" localSheetId="12">'[1]3.กลางภาค'!$I$46</definedName>
    <definedName name="GenMid6_4" localSheetId="12">'[1]3.กลางภาค'!$I$11</definedName>
    <definedName name="GenMid6_40" localSheetId="12">'[1]3.กลางภาค'!$I$47</definedName>
    <definedName name="GenMid6_41" localSheetId="12">'[1]3.กลางภาค'!$I$48</definedName>
    <definedName name="GenMid6_42" localSheetId="12">'[1]3.กลางภาค'!$I$49</definedName>
    <definedName name="GenMid6_43" localSheetId="12">'[1]3.กลางภาค'!$I$50</definedName>
    <definedName name="GenMid6_44" localSheetId="12">'[1]3.กลางภาค'!$I$51</definedName>
    <definedName name="GenMid6_45" localSheetId="12">'[1]3.กลางภาค'!$I$52</definedName>
    <definedName name="GenMid6_5" localSheetId="12">'[1]3.กลางภาค'!$I$12</definedName>
    <definedName name="GenMid6_6" localSheetId="12">'[1]3.กลางภาค'!$I$13</definedName>
    <definedName name="GenMid6_7" localSheetId="12">'[1]3.กลางภาค'!$I$14</definedName>
    <definedName name="GenMid6_8" localSheetId="12">'[1]3.กลางภาค'!$I$15</definedName>
    <definedName name="GenMid6_9" localSheetId="12">'[1]3.กลางภาค'!$I$16</definedName>
    <definedName name="GenMid7_1" localSheetId="12">'[1]3.กลางภาค'!$J$8</definedName>
    <definedName name="GenMid7_10" localSheetId="12">'[1]3.กลางภาค'!$J$17</definedName>
    <definedName name="GenMid7_11" localSheetId="12">'[1]3.กลางภาค'!$J$18</definedName>
    <definedName name="GenMid7_12" localSheetId="12">'[1]3.กลางภาค'!$J$19</definedName>
    <definedName name="GenMid7_13" localSheetId="12">'[1]3.กลางภาค'!$J$20</definedName>
    <definedName name="GenMid7_14" localSheetId="12">'[1]3.กลางภาค'!$J$21</definedName>
    <definedName name="GenMid7_15" localSheetId="12">'[1]3.กลางภาค'!$J$22</definedName>
    <definedName name="GenMid7_16" localSheetId="12">'[1]3.กลางภาค'!$J$23</definedName>
    <definedName name="GenMid7_17" localSheetId="12">'[1]3.กลางภาค'!$J$24</definedName>
    <definedName name="GenMid7_18" localSheetId="12">'[1]3.กลางภาค'!$J$25</definedName>
    <definedName name="GenMid7_19" localSheetId="12">'[1]3.กลางภาค'!$J$26</definedName>
    <definedName name="GenMid7_2" localSheetId="12">'[1]3.กลางภาค'!$J$9</definedName>
    <definedName name="GenMid7_20" localSheetId="12">'[1]3.กลางภาค'!$J$27</definedName>
    <definedName name="GenMid7_21" localSheetId="12">'[1]3.กลางภาค'!$J$28</definedName>
    <definedName name="GenMid7_22" localSheetId="12">'[1]3.กลางภาค'!$J$29</definedName>
    <definedName name="GenMid7_23" localSheetId="12">'[1]3.กลางภาค'!$J$30</definedName>
    <definedName name="GenMid7_24" localSheetId="12">'[1]3.กลางภาค'!$J$31</definedName>
    <definedName name="GenMid7_25" localSheetId="12">'[1]3.กลางภาค'!$J$32</definedName>
    <definedName name="GenMid7_26" localSheetId="12">'[1]3.กลางภาค'!$J$33</definedName>
    <definedName name="GenMid7_27" localSheetId="12">'[1]3.กลางภาค'!$J$34</definedName>
    <definedName name="GenMid7_28" localSheetId="12">'[1]3.กลางภาค'!$J$35</definedName>
    <definedName name="GenMid7_29" localSheetId="12">'[1]3.กลางภาค'!$J$36</definedName>
    <definedName name="GenMid7_3" localSheetId="12">'[1]3.กลางภาค'!$J$10</definedName>
    <definedName name="GenMid7_30" localSheetId="12">'[1]3.กลางภาค'!$J$37</definedName>
    <definedName name="GenMid7_31" localSheetId="12">'[1]3.กลางภาค'!$J$38</definedName>
    <definedName name="GenMid7_32" localSheetId="12">'[1]3.กลางภาค'!$J$39</definedName>
    <definedName name="GenMid7_33" localSheetId="12">'[1]3.กลางภาค'!$J$40</definedName>
    <definedName name="GenMid7_34" localSheetId="12">'[1]3.กลางภาค'!$J$41</definedName>
    <definedName name="GenMid7_35" localSheetId="12">'[1]3.กลางภาค'!$J$42</definedName>
    <definedName name="GenMid7_36" localSheetId="12">'[1]3.กลางภาค'!$J$43</definedName>
    <definedName name="GenMid7_37" localSheetId="12">'[1]3.กลางภาค'!$J$44</definedName>
    <definedName name="GenMid7_38" localSheetId="12">'[1]3.กลางภาค'!$J$45</definedName>
    <definedName name="GenMid7_39" localSheetId="12">'[1]3.กลางภาค'!$J$46</definedName>
    <definedName name="GenMid7_4" localSheetId="12">'[1]3.กลางภาค'!$J$11</definedName>
    <definedName name="GenMid7_40" localSheetId="12">'[1]3.กลางภาค'!$J$47</definedName>
    <definedName name="GenMid7_41" localSheetId="12">'[1]3.กลางภาค'!$J$48</definedName>
    <definedName name="GenMid7_42" localSheetId="12">'[1]3.กลางภาค'!$J$49</definedName>
    <definedName name="GenMid7_43" localSheetId="12">'[1]3.กลางภาค'!$J$50</definedName>
    <definedName name="GenMid7_44" localSheetId="12">'[1]3.กลางภาค'!$J$51</definedName>
    <definedName name="GenMid7_45" localSheetId="12">'[1]3.กลางภาค'!$J$52</definedName>
    <definedName name="GenMid7_5" localSheetId="12">'[1]3.กลางภาค'!$J$12</definedName>
    <definedName name="GenMid7_6" localSheetId="12">'[1]3.กลางภาค'!$J$13</definedName>
    <definedName name="GenMid7_7" localSheetId="12">'[1]3.กลางภาค'!$J$14</definedName>
    <definedName name="GenMid7_8" localSheetId="12">'[1]3.กลางภาค'!$J$15</definedName>
    <definedName name="GenMid7_9" localSheetId="12">'[1]3.กลางภาค'!$J$16</definedName>
    <definedName name="GenMid8_1" localSheetId="12">'[1]3.กลางภาค'!$K$8</definedName>
    <definedName name="GenMid8_10" localSheetId="12">'[1]3.กลางภาค'!$K$17</definedName>
    <definedName name="GenMid8_11" localSheetId="12">'[1]3.กลางภาค'!$K$18</definedName>
    <definedName name="GenMid8_12" localSheetId="12">'[1]3.กลางภาค'!$K$19</definedName>
    <definedName name="GenMid8_13" localSheetId="12">'[1]3.กลางภาค'!$K$20</definedName>
    <definedName name="GenMid8_14" localSheetId="12">'[1]3.กลางภาค'!$K$21</definedName>
    <definedName name="GenMid8_15" localSheetId="12">'[1]3.กลางภาค'!$K$22</definedName>
    <definedName name="GenMid8_16" localSheetId="12">'[1]3.กลางภาค'!$K$23</definedName>
    <definedName name="GenMid8_17" localSheetId="12">'[1]3.กลางภาค'!$K$24</definedName>
    <definedName name="GenMid8_18" localSheetId="12">'[1]3.กลางภาค'!$K$25</definedName>
    <definedName name="GenMid8_19" localSheetId="12">'[1]3.กลางภาค'!$K$26</definedName>
    <definedName name="GenMid8_2" localSheetId="12">'[1]3.กลางภาค'!$K$9</definedName>
    <definedName name="GenMid8_20" localSheetId="12">'[1]3.กลางภาค'!$K$27</definedName>
    <definedName name="GenMid8_21" localSheetId="12">'[1]3.กลางภาค'!$K$28</definedName>
    <definedName name="GenMid8_22" localSheetId="12">'[1]3.กลางภาค'!$K$29</definedName>
    <definedName name="GenMid8_23" localSheetId="12">'[1]3.กลางภาค'!$K$30</definedName>
    <definedName name="GenMid8_24" localSheetId="12">'[1]3.กลางภาค'!$K$31</definedName>
    <definedName name="GenMid8_25" localSheetId="12">'[1]3.กลางภาค'!$K$32</definedName>
    <definedName name="GenMid8_26" localSheetId="12">'[1]3.กลางภาค'!$K$33</definedName>
    <definedName name="GenMid8_27" localSheetId="12">'[1]3.กลางภาค'!$K$34</definedName>
    <definedName name="GenMid8_28" localSheetId="12">'[1]3.กลางภาค'!$K$35</definedName>
    <definedName name="GenMid8_29" localSheetId="12">'[1]3.กลางภาค'!$K$36</definedName>
    <definedName name="GenMid8_3" localSheetId="12">'[1]3.กลางภาค'!$K$10</definedName>
    <definedName name="GenMid8_30" localSheetId="12">'[1]3.กลางภาค'!$K$37</definedName>
    <definedName name="GenMid8_31" localSheetId="12">'[1]3.กลางภาค'!$K$38</definedName>
    <definedName name="GenMid8_32" localSheetId="12">'[1]3.กลางภาค'!$K$39</definedName>
    <definedName name="GenMid8_33" localSheetId="12">'[1]3.กลางภาค'!$K$40</definedName>
    <definedName name="GenMid8_34" localSheetId="12">'[1]3.กลางภาค'!$K$41</definedName>
    <definedName name="GenMid8_35" localSheetId="12">'[1]3.กลางภาค'!$K$42</definedName>
    <definedName name="GenMid8_36" localSheetId="12">'[1]3.กลางภาค'!$K$43</definedName>
    <definedName name="GenMid8_37" localSheetId="12">'[1]3.กลางภาค'!$K$44</definedName>
    <definedName name="GenMid8_38" localSheetId="12">'[1]3.กลางภาค'!$K$45</definedName>
    <definedName name="GenMid8_39" localSheetId="12">'[1]3.กลางภาค'!$K$46</definedName>
    <definedName name="GenMid8_4" localSheetId="12">'[1]3.กลางภาค'!$K$11</definedName>
    <definedName name="GenMid8_40" localSheetId="12">'[1]3.กลางภาค'!$K$47</definedName>
    <definedName name="GenMid8_41" localSheetId="12">'[1]3.กลางภาค'!$K$48</definedName>
    <definedName name="GenMid8_42" localSheetId="12">'[1]3.กลางภาค'!$K$49</definedName>
    <definedName name="GenMid8_43" localSheetId="12">'[1]3.กลางภาค'!$K$50</definedName>
    <definedName name="GenMid8_44" localSheetId="12">'[1]3.กลางภาค'!$K$51</definedName>
    <definedName name="GenMid8_45" localSheetId="12">'[1]3.กลางภาค'!$K$52</definedName>
    <definedName name="GenMid8_5" localSheetId="12">'[1]3.กลางภาค'!$K$12</definedName>
    <definedName name="GenMid8_6" localSheetId="12">'[1]3.กลางภาค'!$K$13</definedName>
    <definedName name="GenMid8_7" localSheetId="12">'[1]3.กลางภาค'!$K$14</definedName>
    <definedName name="GenMid8_8" localSheetId="12">'[1]3.กลางภาค'!$K$15</definedName>
    <definedName name="GenMid8_9" localSheetId="12">'[1]3.กลางภาค'!$K$16</definedName>
    <definedName name="GenMid9_1" localSheetId="12">'[1]3.กลางภาค'!$L$8</definedName>
    <definedName name="GenMid9_10" localSheetId="12">'[1]3.กลางภาค'!$L$17</definedName>
    <definedName name="GenMid9_11" localSheetId="12">'[1]3.กลางภาค'!$L$18</definedName>
    <definedName name="GenMid9_12" localSheetId="12">'[1]3.กลางภาค'!$L$19</definedName>
    <definedName name="GenMid9_13" localSheetId="12">'[1]3.กลางภาค'!$L$20</definedName>
    <definedName name="GenMid9_14" localSheetId="12">'[1]3.กลางภาค'!$L$21</definedName>
    <definedName name="GenMid9_15" localSheetId="12">'[1]3.กลางภาค'!$L$22</definedName>
    <definedName name="GenMid9_16" localSheetId="12">'[1]3.กลางภาค'!$L$23</definedName>
    <definedName name="GenMid9_17" localSheetId="12">'[1]3.กลางภาค'!$L$24</definedName>
    <definedName name="GenMid9_18" localSheetId="12">'[1]3.กลางภาค'!$L$25</definedName>
    <definedName name="GenMid9_19" localSheetId="12">'[1]3.กลางภาค'!$L$26</definedName>
    <definedName name="GenMid9_2" localSheetId="12">'[1]3.กลางภาค'!$L$9</definedName>
    <definedName name="GenMid9_20" localSheetId="12">'[1]3.กลางภาค'!$L$27</definedName>
    <definedName name="GenMid9_21" localSheetId="12">'[1]3.กลางภาค'!$L$28</definedName>
    <definedName name="GenMid9_22" localSheetId="12">'[1]3.กลางภาค'!$L$29</definedName>
    <definedName name="GenMid9_23" localSheetId="12">'[1]3.กลางภาค'!$L$30</definedName>
    <definedName name="GenMid9_24" localSheetId="12">'[1]3.กลางภาค'!$L$31</definedName>
    <definedName name="GenMid9_25" localSheetId="12">'[1]3.กลางภาค'!$L$32</definedName>
    <definedName name="GenMid9_26" localSheetId="12">'[1]3.กลางภาค'!$L$33</definedName>
    <definedName name="GenMid9_27" localSheetId="12">'[1]3.กลางภาค'!$L$34</definedName>
    <definedName name="GenMid9_28" localSheetId="12">'[1]3.กลางภาค'!$L$35</definedName>
    <definedName name="GenMid9_29" localSheetId="12">'[1]3.กลางภาค'!$L$36</definedName>
    <definedName name="GenMid9_3" localSheetId="12">'[1]3.กลางภาค'!$L$10</definedName>
    <definedName name="GenMid9_30" localSheetId="12">'[1]3.กลางภาค'!$L$37</definedName>
    <definedName name="GenMid9_31" localSheetId="12">'[1]3.กลางภาค'!$L$38</definedName>
    <definedName name="GenMid9_32" localSheetId="12">'[1]3.กลางภาค'!$L$39</definedName>
    <definedName name="GenMid9_33" localSheetId="12">'[1]3.กลางภาค'!$L$40</definedName>
    <definedName name="GenMid9_34" localSheetId="12">'[1]3.กลางภาค'!$L$41</definedName>
    <definedName name="GenMid9_35" localSheetId="12">'[1]3.กลางภาค'!$L$42</definedName>
    <definedName name="GenMid9_36" localSheetId="12">'[1]3.กลางภาค'!$L$43</definedName>
    <definedName name="GenMid9_37" localSheetId="12">'[1]3.กลางภาค'!$L$44</definedName>
    <definedName name="GenMid9_38" localSheetId="12">'[1]3.กลางภาค'!$L$45</definedName>
    <definedName name="GenMid9_39" localSheetId="12">'[1]3.กลางภาค'!$L$46</definedName>
    <definedName name="GenMid9_4" localSheetId="12">'[1]3.กลางภาค'!$L$11</definedName>
    <definedName name="GenMid9_40" localSheetId="12">'[1]3.กลางภาค'!$L$47</definedName>
    <definedName name="GenMid9_41" localSheetId="12">'[1]3.กลางภาค'!$L$48</definedName>
    <definedName name="GenMid9_42" localSheetId="12">'[1]3.กลางภาค'!$L$49</definedName>
    <definedName name="GenMid9_43" localSheetId="12">'[1]3.กลางภาค'!$L$50</definedName>
    <definedName name="GenMid9_44" localSheetId="12">'[1]3.กลางภาค'!$L$51</definedName>
    <definedName name="GenMid9_45" localSheetId="12">'[1]3.กลางภาค'!$L$52</definedName>
    <definedName name="GenMid9_5" localSheetId="12">'[1]3.กลางภาค'!$L$12</definedName>
    <definedName name="GenMid9_6" localSheetId="12">'[1]3.กลางภาค'!$L$13</definedName>
    <definedName name="GenMid9_7" localSheetId="12">'[1]3.กลางภาค'!$L$14</definedName>
    <definedName name="GenMid9_8" localSheetId="12">'[1]3.กลางภาค'!$L$15</definedName>
    <definedName name="GenMid9_9" localSheetId="12">'[1]3.กลางภาค'!$L$16</definedName>
    <definedName name="GenSco1_1">'[1]4.คีย์ปลายภาค'!$D$11</definedName>
    <definedName name="GenSco1_10">'[1]4.คีย์ปลายภาค'!$D$20</definedName>
    <definedName name="GenSco1_11">'[1]4.คีย์ปลายภาค'!$D$21</definedName>
    <definedName name="GenSco1_12">'[1]4.คีย์ปลายภาค'!$D$22</definedName>
    <definedName name="GenSco1_13">'[1]4.คีย์ปลายภาค'!$D$23</definedName>
    <definedName name="GenSco1_14">'[1]4.คีย์ปลายภาค'!$D$24</definedName>
    <definedName name="GenSco1_15">'[1]4.คีย์ปลายภาค'!$D$25</definedName>
    <definedName name="GenSco1_16">'[1]4.คีย์ปลายภาค'!$D$26</definedName>
    <definedName name="GenSco1_17">'[1]4.คีย์ปลายภาค'!$D$27</definedName>
    <definedName name="GenSco1_18">'[1]4.คีย์ปลายภาค'!$D$28</definedName>
    <definedName name="GenSco1_19">'[1]4.คีย์ปลายภาค'!$D$29</definedName>
    <definedName name="GenSco1_2">'[1]4.คีย์ปลายภาค'!$D$12</definedName>
    <definedName name="GenSco1_20">'[1]4.คีย์ปลายภาค'!$D$30</definedName>
    <definedName name="GenSco1_21">'[1]4.คีย์ปลายภาค'!$D$31</definedName>
    <definedName name="GenSco1_22">'[1]4.คีย์ปลายภาค'!$D$32</definedName>
    <definedName name="GenSco1_23">'[1]4.คีย์ปลายภาค'!$D$33</definedName>
    <definedName name="GenSco1_24">'[1]4.คีย์ปลายภาค'!$D$34</definedName>
    <definedName name="GenSco1_25">'[1]4.คีย์ปลายภาค'!$D$35</definedName>
    <definedName name="GenSco1_26">'[1]4.คีย์ปลายภาค'!$D$36</definedName>
    <definedName name="GenSco1_27">'[1]4.คีย์ปลายภาค'!$D$37</definedName>
    <definedName name="GenSco1_28">'[1]4.คีย์ปลายภาค'!$D$38</definedName>
    <definedName name="GenSco1_29">'[1]4.คีย์ปลายภาค'!$D$39</definedName>
    <definedName name="GenSco1_3">'[1]4.คีย์ปลายภาค'!$D$13</definedName>
    <definedName name="GenSco1_30">'[1]4.คีย์ปลายภาค'!$D$40</definedName>
    <definedName name="GenSco1_31">'[1]4.คีย์ปลายภาค'!$D$41</definedName>
    <definedName name="GenSco1_32">'[1]4.คีย์ปลายภาค'!$D$42</definedName>
    <definedName name="GenSco1_33">'[1]4.คีย์ปลายภาค'!$D$43</definedName>
    <definedName name="GenSco1_34">'[1]4.คีย์ปลายภาค'!$D$44</definedName>
    <definedName name="GenSco1_35">'[1]4.คีย์ปลายภาค'!$D$45</definedName>
    <definedName name="GenSco1_36">'[1]4.คีย์ปลายภาค'!$D$46</definedName>
    <definedName name="GenSco1_37">'[1]4.คีย์ปลายภาค'!$D$47</definedName>
    <definedName name="GenSco1_38">'[1]4.คีย์ปลายภาค'!$D$48</definedName>
    <definedName name="GenSco1_39">'[1]4.คีย์ปลายภาค'!$D$49</definedName>
    <definedName name="GenSco1_4">'[1]4.คีย์ปลายภาค'!$D$14</definedName>
    <definedName name="GenSco1_40">'[1]4.คีย์ปลายภาค'!$D$50</definedName>
    <definedName name="GenSco1_41">'[1]4.คีย์ปลายภาค'!$D$51</definedName>
    <definedName name="GenSco1_42">'[1]4.คีย์ปลายภาค'!$D$52</definedName>
    <definedName name="GenSco1_43">'[1]4.คีย์ปลายภาค'!$D$53</definedName>
    <definedName name="GenSco1_44">'[1]4.คีย์ปลายภาค'!$D$54</definedName>
    <definedName name="GenSco1_45">'[1]4.คีย์ปลายภาค'!$D$55</definedName>
    <definedName name="GenSco1_5">'[1]4.คีย์ปลายภาค'!$D$15</definedName>
    <definedName name="GenSco1_6">'[1]4.คีย์ปลายภาค'!$D$16</definedName>
    <definedName name="GenSco1_7">'[1]4.คีย์ปลายภาค'!$D$17</definedName>
    <definedName name="GenSco1_8">'[1]4.คีย์ปลายภาค'!$D$18</definedName>
    <definedName name="GenSco1_9">'[1]4.คีย์ปลายภาค'!$D$19</definedName>
    <definedName name="GenSco10_1">'[1]4.คีย์ปลายภาค'!$V$11</definedName>
    <definedName name="GenSco10_10">'[1]4.คีย์ปลายภาค'!$V$20</definedName>
    <definedName name="GenSco10_11">'[1]4.คีย์ปลายภาค'!$V$21</definedName>
    <definedName name="GenSco10_12">'[1]4.คีย์ปลายภาค'!$V$22</definedName>
    <definedName name="GenSco10_13">'[1]4.คีย์ปลายภาค'!$V$23</definedName>
    <definedName name="GenSco10_14">'[1]4.คีย์ปลายภาค'!$V$24</definedName>
    <definedName name="GenSco10_15">'[1]4.คีย์ปลายภาค'!$V$25</definedName>
    <definedName name="GenSco10_16">'[1]4.คีย์ปลายภาค'!$V$26</definedName>
    <definedName name="GenSco10_17">'[1]4.คีย์ปลายภาค'!$V$27</definedName>
    <definedName name="GenSco10_18">'[1]4.คีย์ปลายภาค'!$V$28</definedName>
    <definedName name="GenSco10_19">'[1]4.คีย์ปลายภาค'!$V$29</definedName>
    <definedName name="GenSco10_2">'[1]4.คีย์ปลายภาค'!$V$12</definedName>
    <definedName name="GenSco10_20">'[1]4.คีย์ปลายภาค'!$V$30</definedName>
    <definedName name="GenSco10_21">'[1]4.คีย์ปลายภาค'!$V$31</definedName>
    <definedName name="GenSco10_22">'[1]4.คีย์ปลายภาค'!$V$32</definedName>
    <definedName name="GenSco10_23">'[1]4.คีย์ปลายภาค'!$V$33</definedName>
    <definedName name="GenSco10_24">'[1]4.คีย์ปลายภาค'!$V$34</definedName>
    <definedName name="GenSco10_25">'[1]4.คีย์ปลายภาค'!$V$35</definedName>
    <definedName name="GenSco10_26">'[1]4.คีย์ปลายภาค'!$V$36</definedName>
    <definedName name="GenSco10_27">'[1]4.คีย์ปลายภาค'!$V$37</definedName>
    <definedName name="GenSco10_28">'[1]4.คีย์ปลายภาค'!$V$38</definedName>
    <definedName name="GenSco10_29">'[1]4.คีย์ปลายภาค'!$V$39</definedName>
    <definedName name="GenSco10_3">'[1]4.คีย์ปลายภาค'!$V$13</definedName>
    <definedName name="GenSco10_30">'[1]4.คีย์ปลายภาค'!$V$40</definedName>
    <definedName name="GenSco10_31">'[1]4.คีย์ปลายภาค'!$V$41</definedName>
    <definedName name="GenSco10_32">'[1]4.คีย์ปลายภาค'!$V$42</definedName>
    <definedName name="GenSco10_33">'[1]4.คีย์ปลายภาค'!$V$43</definedName>
    <definedName name="GenSco10_34">'[1]4.คีย์ปลายภาค'!$V$44</definedName>
    <definedName name="GenSco10_35">'[1]4.คีย์ปลายภาค'!$V$45</definedName>
    <definedName name="GenSco10_36">'[1]4.คีย์ปลายภาค'!$V$46</definedName>
    <definedName name="GenSco10_37">'[1]4.คีย์ปลายภาค'!$V$47</definedName>
    <definedName name="GenSco10_38">'[1]4.คีย์ปลายภาค'!$V$48</definedName>
    <definedName name="GenSco10_39">'[1]4.คีย์ปลายภาค'!$V$49</definedName>
    <definedName name="GenSco10_4">'[1]4.คีย์ปลายภาค'!$V$14</definedName>
    <definedName name="GenSco10_40">'[1]4.คีย์ปลายภาค'!$V$50</definedName>
    <definedName name="GenSco10_41">'[1]4.คีย์ปลายภาค'!$V$51</definedName>
    <definedName name="GenSco10_42">'[1]4.คีย์ปลายภาค'!$V$52</definedName>
    <definedName name="GenSco10_43">'[1]4.คีย์ปลายภาค'!$V$53</definedName>
    <definedName name="GenSco10_44">'[1]4.คีย์ปลายภาค'!$V$54</definedName>
    <definedName name="GenSco10_45">'[1]4.คีย์ปลายภาค'!$V$55</definedName>
    <definedName name="GenSco10_5">'[1]4.คีย์ปลายภาค'!$V$15</definedName>
    <definedName name="GenSco10_6">'[1]4.คีย์ปลายภาค'!$V$16</definedName>
    <definedName name="GenSco10_7">'[1]4.คีย์ปลายภาค'!$V$17</definedName>
    <definedName name="GenSco10_8">'[1]4.คีย์ปลายภาค'!$V$18</definedName>
    <definedName name="GenSco10_9">'[1]4.คีย์ปลายภาค'!$V$19</definedName>
    <definedName name="GenSco11_1">'[1]4.คีย์ปลายภาค'!$X$11</definedName>
    <definedName name="GenSco11_10">'[1]4.คีย์ปลายภาค'!$X$20</definedName>
    <definedName name="GenSco11_11">'[1]4.คีย์ปลายภาค'!$X$21</definedName>
    <definedName name="GenSco11_12">'[1]4.คีย์ปลายภาค'!$X$22</definedName>
    <definedName name="GenSco11_13">'[1]4.คีย์ปลายภาค'!$X$23</definedName>
    <definedName name="GenSco11_14">'[1]4.คีย์ปลายภาค'!$X$24</definedName>
    <definedName name="GenSco11_15">'[1]4.คีย์ปลายภาค'!$X$25</definedName>
    <definedName name="GenSco11_16">'[1]4.คีย์ปลายภาค'!$X$26</definedName>
    <definedName name="GenSco11_17">'[1]4.คีย์ปลายภาค'!$X$27</definedName>
    <definedName name="GenSco11_18">'[1]4.คีย์ปลายภาค'!$X$28</definedName>
    <definedName name="GenSco11_19">'[1]4.คีย์ปลายภาค'!$X$29</definedName>
    <definedName name="GenSco11_2">'[1]4.คีย์ปลายภาค'!$X$12</definedName>
    <definedName name="GenSco11_20">'[1]4.คีย์ปลายภาค'!$X$30</definedName>
    <definedName name="GenSco11_21">'[1]4.คีย์ปลายภาค'!$X$31</definedName>
    <definedName name="GenSco11_22">'[1]4.คีย์ปลายภาค'!$X$32</definedName>
    <definedName name="GenSco11_23">'[1]4.คีย์ปลายภาค'!$X$33</definedName>
    <definedName name="GenSco11_24">'[1]4.คีย์ปลายภาค'!$X$34</definedName>
    <definedName name="GenSco11_25">'[1]4.คีย์ปลายภาค'!$X$35</definedName>
    <definedName name="GenSco11_26">'[1]4.คีย์ปลายภาค'!$X$36</definedName>
    <definedName name="GenSco11_27">'[1]4.คีย์ปลายภาค'!$X$37</definedName>
    <definedName name="GenSco11_28">'[1]4.คีย์ปลายภาค'!$X$38</definedName>
    <definedName name="GenSco11_29">'[1]4.คีย์ปลายภาค'!$X$39</definedName>
    <definedName name="GenSco11_3">'[1]4.คีย์ปลายภาค'!$X$13</definedName>
    <definedName name="GenSco11_30">'[1]4.คีย์ปลายภาค'!$X$40</definedName>
    <definedName name="GenSco11_31">'[1]4.คีย์ปลายภาค'!$X$41</definedName>
    <definedName name="GenSco11_32">'[1]4.คีย์ปลายภาค'!$X$42</definedName>
    <definedName name="GenSco11_33">'[1]4.คีย์ปลายภาค'!$X$43</definedName>
    <definedName name="GenSco11_34">'[1]4.คีย์ปลายภาค'!$X$44</definedName>
    <definedName name="GenSco11_35">'[1]4.คีย์ปลายภาค'!$X$45</definedName>
    <definedName name="GenSco11_36">'[1]4.คีย์ปลายภาค'!$X$46</definedName>
    <definedName name="GenSco11_37">'[1]4.คีย์ปลายภาค'!$X$47</definedName>
    <definedName name="GenSco11_38">'[1]4.คีย์ปลายภาค'!$X$48</definedName>
    <definedName name="GenSco11_39">'[1]4.คีย์ปลายภาค'!$X$49</definedName>
    <definedName name="GenSco11_4">'[1]4.คีย์ปลายภาค'!$X$14</definedName>
    <definedName name="GenSco11_40">'[1]4.คีย์ปลายภาค'!$X$50</definedName>
    <definedName name="GenSco11_41">'[1]4.คีย์ปลายภาค'!$X$51</definedName>
    <definedName name="GenSco11_42">'[1]4.คีย์ปลายภาค'!$X$52</definedName>
    <definedName name="GenSco11_43">'[1]4.คีย์ปลายภาค'!$X$53</definedName>
    <definedName name="GenSco11_44">'[1]4.คีย์ปลายภาค'!$X$54</definedName>
    <definedName name="GenSco11_45">'[1]4.คีย์ปลายภาค'!$X$55</definedName>
    <definedName name="GenSco11_5">'[1]4.คีย์ปลายภาค'!$X$15</definedName>
    <definedName name="GenSco11_6">'[1]4.คีย์ปลายภาค'!$X$16</definedName>
    <definedName name="GenSco11_7">'[1]4.คีย์ปลายภาค'!$X$17</definedName>
    <definedName name="GenSco11_8">'[1]4.คีย์ปลายภาค'!$X$18</definedName>
    <definedName name="GenSco11_9">'[1]4.คีย์ปลายภาค'!$X$19</definedName>
    <definedName name="GenSco12_1">'[1]4.คีย์ปลายภาค'!$Z$11</definedName>
    <definedName name="GenSco12_10">'[1]4.คีย์ปลายภาค'!$Z$20</definedName>
    <definedName name="GenSco12_11">'[1]4.คีย์ปลายภาค'!$Z$21</definedName>
    <definedName name="GenSco12_12">'[1]4.คีย์ปลายภาค'!$Z$22</definedName>
    <definedName name="GenSco12_13">'[1]4.คีย์ปลายภาค'!$Z$23</definedName>
    <definedName name="GenSco12_14">'[1]4.คีย์ปลายภาค'!$Z$24</definedName>
    <definedName name="GenSco12_15">'[1]4.คีย์ปลายภาค'!$Z$25</definedName>
    <definedName name="GenSco12_16">'[1]4.คีย์ปลายภาค'!$Z$26</definedName>
    <definedName name="GenSco12_17">'[1]4.คีย์ปลายภาค'!$Z$27</definedName>
    <definedName name="GenSco12_18">'[1]4.คีย์ปลายภาค'!$Z$28</definedName>
    <definedName name="GenSco12_19">'[1]4.คีย์ปลายภาค'!$Z$29</definedName>
    <definedName name="GenSco12_2">'[1]4.คีย์ปลายภาค'!$Z$12</definedName>
    <definedName name="GenSco12_20">'[1]4.คีย์ปลายภาค'!$Z$30</definedName>
    <definedName name="GenSco12_21">'[1]4.คีย์ปลายภาค'!$Z$31</definedName>
    <definedName name="GenSco12_22">'[1]4.คีย์ปลายภาค'!$Z$32</definedName>
    <definedName name="GenSco12_23">'[1]4.คีย์ปลายภาค'!$Z$33</definedName>
    <definedName name="GenSco12_24">'[1]4.คีย์ปลายภาค'!$Z$34</definedName>
    <definedName name="GenSco12_25">'[1]4.คีย์ปลายภาค'!$Z$35</definedName>
    <definedName name="GenSco12_26">'[1]4.คีย์ปลายภาค'!$Z$36</definedName>
    <definedName name="GenSco12_27">'[1]4.คีย์ปลายภาค'!$Z$37</definedName>
    <definedName name="GenSco12_28">'[1]4.คีย์ปลายภาค'!$Z$38</definedName>
    <definedName name="GenSco12_29">'[1]4.คีย์ปลายภาค'!$Z$39</definedName>
    <definedName name="GenSco12_3">'[1]4.คีย์ปลายภาค'!$Z$13</definedName>
    <definedName name="GenSco12_30">'[1]4.คีย์ปลายภาค'!$Z$40</definedName>
    <definedName name="GenSco12_31">'[1]4.คีย์ปลายภาค'!$Z$41</definedName>
    <definedName name="GenSco12_32">'[1]4.คีย์ปลายภาค'!$Z$42</definedName>
    <definedName name="GenSco12_33">'[1]4.คีย์ปลายภาค'!$Z$43</definedName>
    <definedName name="GenSco12_34">'[1]4.คีย์ปลายภาค'!$Z$44</definedName>
    <definedName name="GenSco12_35">'[1]4.คีย์ปลายภาค'!$Z$45</definedName>
    <definedName name="GenSco12_36">'[1]4.คีย์ปลายภาค'!$Z$46</definedName>
    <definedName name="GenSco12_37">'[1]4.คีย์ปลายภาค'!$Z$47</definedName>
    <definedName name="GenSco12_38">'[1]4.คีย์ปลายภาค'!$Z$48</definedName>
    <definedName name="GenSco12_39">'[1]4.คีย์ปลายภาค'!$Z$49</definedName>
    <definedName name="GenSco12_4">'[1]4.คีย์ปลายภาค'!$Z$14</definedName>
    <definedName name="GenSco12_40">'[1]4.คีย์ปลายภาค'!$Z$50</definedName>
    <definedName name="GenSco12_41">'[1]4.คีย์ปลายภาค'!$Z$51</definedName>
    <definedName name="GenSco12_42">'[1]4.คีย์ปลายภาค'!$Z$52</definedName>
    <definedName name="GenSco12_43">'[1]4.คีย์ปลายภาค'!$Z$53</definedName>
    <definedName name="GenSco12_44">'[1]4.คีย์ปลายภาค'!$Z$54</definedName>
    <definedName name="GenSco12_45">'[1]4.คีย์ปลายภาค'!$Z$55</definedName>
    <definedName name="GenSco12_5">'[1]4.คีย์ปลายภาค'!$Z$15</definedName>
    <definedName name="GenSco12_6">'[1]4.คีย์ปลายภาค'!$Z$16</definedName>
    <definedName name="GenSco12_7">'[1]4.คีย์ปลายภาค'!$Z$17</definedName>
    <definedName name="GenSco12_8">'[1]4.คีย์ปลายภาค'!$Z$18</definedName>
    <definedName name="GenSco12_9">'[1]4.คีย์ปลายภาค'!$Z$19</definedName>
    <definedName name="GenSco2_1">'[1]4.คีย์ปลายภาค'!$F$11</definedName>
    <definedName name="GenSco2_10">'[1]4.คีย์ปลายภาค'!$F$20</definedName>
    <definedName name="GenSco2_11">'[1]4.คีย์ปลายภาค'!$F$21</definedName>
    <definedName name="GenSco2_12">'[1]4.คีย์ปลายภาค'!$F$22</definedName>
    <definedName name="GenSco2_13">'[1]4.คีย์ปลายภาค'!$F$23</definedName>
    <definedName name="GenSco2_14">'[1]4.คีย์ปลายภาค'!$F$24</definedName>
    <definedName name="GenSco2_15">'[1]4.คีย์ปลายภาค'!$F$25</definedName>
    <definedName name="GenSco2_16">'[1]4.คีย์ปลายภาค'!$F$26</definedName>
    <definedName name="GenSco2_17">'[1]4.คีย์ปลายภาค'!$F$27</definedName>
    <definedName name="GenSco2_18">'[1]4.คีย์ปลายภาค'!$F$28</definedName>
    <definedName name="GenSco2_19">'[1]4.คีย์ปลายภาค'!$F$29</definedName>
    <definedName name="GenSco2_2">'[1]4.คีย์ปลายภาค'!$F$12</definedName>
    <definedName name="GenSco2_20">'[1]4.คีย์ปลายภาค'!$F$30</definedName>
    <definedName name="GenSco2_21">'[1]4.คีย์ปลายภาค'!$F$31</definedName>
    <definedName name="GenSco2_22">'[1]4.คีย์ปลายภาค'!$F$32</definedName>
    <definedName name="GenSco2_23">'[1]4.คีย์ปลายภาค'!$F$33</definedName>
    <definedName name="GenSco2_24">'[1]4.คีย์ปลายภาค'!$F$34</definedName>
    <definedName name="GenSco2_25">'[1]4.คีย์ปลายภาค'!$F$35</definedName>
    <definedName name="GenSco2_26">'[1]4.คีย์ปลายภาค'!$F$36</definedName>
    <definedName name="GenSco2_27">'[1]4.คีย์ปลายภาค'!$F$37</definedName>
    <definedName name="GenSco2_28">'[1]4.คีย์ปลายภาค'!$F$38</definedName>
    <definedName name="GenSco2_29">'[1]4.คีย์ปลายภาค'!$F$39</definedName>
    <definedName name="GenSco2_3">'[1]4.คีย์ปลายภาค'!$F$13</definedName>
    <definedName name="GenSco2_30">'[1]4.คีย์ปลายภาค'!$F$40</definedName>
    <definedName name="GenSco2_31">'[1]4.คีย์ปลายภาค'!$F$41</definedName>
    <definedName name="GenSco2_32">'[1]4.คีย์ปลายภาค'!$F$42</definedName>
    <definedName name="GenSco2_33">'[1]4.คีย์ปลายภาค'!$F$43</definedName>
    <definedName name="GenSco2_34">'[1]4.คีย์ปลายภาค'!$F$44</definedName>
    <definedName name="GenSco2_35">'[1]4.คีย์ปลายภาค'!$F$45</definedName>
    <definedName name="GenSco2_36">'[1]4.คีย์ปลายภาค'!$F$46</definedName>
    <definedName name="GenSco2_37">'[1]4.คีย์ปลายภาค'!$F$47</definedName>
    <definedName name="GenSco2_38">'[1]4.คีย์ปลายภาค'!$F$48</definedName>
    <definedName name="GenSco2_39">'[1]4.คีย์ปลายภาค'!$F$49</definedName>
    <definedName name="GenSco2_4">'[1]4.คีย์ปลายภาค'!$F$14</definedName>
    <definedName name="GenSco2_40">'[1]4.คีย์ปลายภาค'!$F$50</definedName>
    <definedName name="GenSco2_41">'[1]4.คีย์ปลายภาค'!$F$51</definedName>
    <definedName name="GenSco2_42">'[1]4.คีย์ปลายภาค'!$F$52</definedName>
    <definedName name="GenSco2_43">'[1]4.คีย์ปลายภาค'!$F$53</definedName>
    <definedName name="GenSco2_44">'[1]4.คีย์ปลายภาค'!$F$54</definedName>
    <definedName name="GenSco2_45">'[1]4.คีย์ปลายภาค'!$F$55</definedName>
    <definedName name="GenSco2_5">'[1]4.คีย์ปลายภาค'!$F$15</definedName>
    <definedName name="GenSco2_6">'[1]4.คีย์ปลายภาค'!$F$16</definedName>
    <definedName name="GenSco2_7">'[1]4.คีย์ปลายภาค'!$F$17</definedName>
    <definedName name="GenSco2_8">'[1]4.คีย์ปลายภาค'!$F$18</definedName>
    <definedName name="GenSco2_9">'[1]4.คีย์ปลายภาค'!$F$19</definedName>
    <definedName name="GenSco3_1">'[1]4.คีย์ปลายภาค'!$H$11</definedName>
    <definedName name="GenSco3_10">'[1]4.คีย์ปลายภาค'!$H$20</definedName>
    <definedName name="GenSco3_11">'[1]4.คีย์ปลายภาค'!$H$21</definedName>
    <definedName name="GenSco3_12">'[1]4.คีย์ปลายภาค'!$H$22</definedName>
    <definedName name="GenSco3_13">'[1]4.คีย์ปลายภาค'!$H$23</definedName>
    <definedName name="GenSco3_14">'[1]4.คีย์ปลายภาค'!$H$24</definedName>
    <definedName name="GenSco3_15">'[1]4.คีย์ปลายภาค'!$H$25</definedName>
    <definedName name="GenSco3_16">'[1]4.คีย์ปลายภาค'!$H$26</definedName>
    <definedName name="GenSco3_17">'[1]4.คีย์ปลายภาค'!$H$27</definedName>
    <definedName name="GenSco3_18">'[1]4.คีย์ปลายภาค'!$H$28</definedName>
    <definedName name="GenSco3_19">'[1]4.คีย์ปลายภาค'!$H$29</definedName>
    <definedName name="GenSco3_2">'[1]4.คีย์ปลายภาค'!$H$12</definedName>
    <definedName name="GenSco3_20">'[1]4.คีย์ปลายภาค'!$H$30</definedName>
    <definedName name="GenSco3_21">'[1]4.คีย์ปลายภาค'!$H$31</definedName>
    <definedName name="GenSco3_22">'[1]4.คีย์ปลายภาค'!$H$32</definedName>
    <definedName name="GenSco3_23">'[1]4.คีย์ปลายภาค'!$H$33</definedName>
    <definedName name="GenSco3_24">'[1]4.คีย์ปลายภาค'!$H$34</definedName>
    <definedName name="GenSco3_25">'[1]4.คีย์ปลายภาค'!$H$35</definedName>
    <definedName name="GenSco3_26">'[1]4.คีย์ปลายภาค'!$H$36</definedName>
    <definedName name="GenSco3_27">'[1]4.คีย์ปลายภาค'!$H$37</definedName>
    <definedName name="GenSco3_28">'[1]4.คีย์ปลายภาค'!$H$38</definedName>
    <definedName name="GenSco3_29">'[1]4.คีย์ปลายภาค'!$H$39</definedName>
    <definedName name="GenSco3_3">'[1]4.คีย์ปลายภาค'!$H$13</definedName>
    <definedName name="GenSco3_30">'[1]4.คีย์ปลายภาค'!$H$40</definedName>
    <definedName name="GenSco3_31">'[1]4.คีย์ปลายภาค'!$H$41</definedName>
    <definedName name="GenSco3_32">'[1]4.คีย์ปลายภาค'!$H$42</definedName>
    <definedName name="GenSco3_33">'[1]4.คีย์ปลายภาค'!$H$43</definedName>
    <definedName name="GenSco3_34">'[1]4.คีย์ปลายภาค'!$H$44</definedName>
    <definedName name="GenSco3_35">'[1]4.คีย์ปลายภาค'!$H$45</definedName>
    <definedName name="GenSco3_36">'[1]4.คีย์ปลายภาค'!$H$46</definedName>
    <definedName name="GenSco3_37">'[1]4.คีย์ปลายภาค'!$H$47</definedName>
    <definedName name="GenSco3_38">'[1]4.คีย์ปลายภาค'!$H$48</definedName>
    <definedName name="GenSco3_39">'[1]4.คีย์ปลายภาค'!$H$49</definedName>
    <definedName name="GenSco3_4">'[1]4.คีย์ปลายภาค'!$H$14</definedName>
    <definedName name="GenSco3_40">'[1]4.คีย์ปลายภาค'!$H$50</definedName>
    <definedName name="GenSco3_41">'[1]4.คีย์ปลายภาค'!$H$51</definedName>
    <definedName name="GenSco3_42">'[1]4.คีย์ปลายภาค'!$H$52</definedName>
    <definedName name="GenSco3_43">'[1]4.คีย์ปลายภาค'!$H$53</definedName>
    <definedName name="GenSco3_44">'[1]4.คีย์ปลายภาค'!$H$54</definedName>
    <definedName name="GenSco3_45">'[1]4.คีย์ปลายภาค'!$H$55</definedName>
    <definedName name="GenSco3_5">'[1]4.คีย์ปลายภาค'!$H$15</definedName>
    <definedName name="GenSco3_6">'[1]4.คีย์ปลายภาค'!$H$16</definedName>
    <definedName name="GenSco3_7">'[1]4.คีย์ปลายภาค'!$H$17</definedName>
    <definedName name="GenSco3_8">'[1]4.คีย์ปลายภาค'!$H$18</definedName>
    <definedName name="GenSco3_9">'[1]4.คีย์ปลายภาค'!$H$19</definedName>
    <definedName name="GenSco4_1">'[1]4.คีย์ปลายภาค'!$J$11</definedName>
    <definedName name="GenSco4_10">'[1]4.คีย์ปลายภาค'!$J$20</definedName>
    <definedName name="GenSco4_11">'[1]4.คีย์ปลายภาค'!$J$21</definedName>
    <definedName name="GenSco4_12">'[1]4.คีย์ปลายภาค'!$J$22</definedName>
    <definedName name="GenSco4_13">'[1]4.คีย์ปลายภาค'!$J$23</definedName>
    <definedName name="GenSco4_14">'[1]4.คีย์ปลายภาค'!$J$24</definedName>
    <definedName name="GenSco4_15">'[1]4.คีย์ปลายภาค'!$J$25</definedName>
    <definedName name="GenSco4_16">'[1]4.คีย์ปลายภาค'!$J$26</definedName>
    <definedName name="GenSco4_17">'[1]4.คีย์ปลายภาค'!$J$27</definedName>
    <definedName name="GenSco4_18">'[1]4.คีย์ปลายภาค'!$J$28</definedName>
    <definedName name="GenSco4_19">'[1]4.คีย์ปลายภาค'!$J$29</definedName>
    <definedName name="GenSco4_2">'[1]4.คีย์ปลายภาค'!$J$12</definedName>
    <definedName name="GenSco4_20">'[1]4.คีย์ปลายภาค'!$J$30</definedName>
    <definedName name="GenSco4_21">'[1]4.คีย์ปลายภาค'!$J$31</definedName>
    <definedName name="GenSco4_22">'[1]4.คีย์ปลายภาค'!$J$32</definedName>
    <definedName name="GenSco4_23">'[1]4.คีย์ปลายภาค'!$J$33</definedName>
    <definedName name="GenSco4_24">'[1]4.คีย์ปลายภาค'!$J$34</definedName>
    <definedName name="GenSco4_25">'[1]4.คีย์ปลายภาค'!$J$35</definedName>
    <definedName name="GenSco4_26">'[1]4.คีย์ปลายภาค'!$J$36</definedName>
    <definedName name="GenSco4_27">'[1]4.คีย์ปลายภาค'!$J$37</definedName>
    <definedName name="GenSco4_28">'[1]4.คีย์ปลายภาค'!$J$38</definedName>
    <definedName name="GenSco4_29">'[1]4.คีย์ปลายภาค'!$J$39</definedName>
    <definedName name="GenSco4_3">'[1]4.คีย์ปลายภาค'!$J$13</definedName>
    <definedName name="GenSco4_30">'[1]4.คีย์ปลายภาค'!$J$40</definedName>
    <definedName name="GenSco4_31">'[1]4.คีย์ปลายภาค'!$J$41</definedName>
    <definedName name="GenSco4_32">'[1]4.คีย์ปลายภาค'!$J$42</definedName>
    <definedName name="GenSco4_33">'[1]4.คีย์ปลายภาค'!$J$43</definedName>
    <definedName name="GenSco4_34">'[1]4.คีย์ปลายภาค'!$J$44</definedName>
    <definedName name="GenSco4_35">'[1]4.คีย์ปลายภาค'!$J$45</definedName>
    <definedName name="GenSco4_36">'[1]4.คีย์ปลายภาค'!$J$46</definedName>
    <definedName name="GenSco4_37">'[1]4.คีย์ปลายภาค'!$J$47</definedName>
    <definedName name="GenSco4_38">'[1]4.คีย์ปลายภาค'!$J$48</definedName>
    <definedName name="GenSco4_39">'[1]4.คีย์ปลายภาค'!$J$49</definedName>
    <definedName name="GenSco4_4">'[1]4.คีย์ปลายภาค'!$J$14</definedName>
    <definedName name="GenSco4_40">'[1]4.คีย์ปลายภาค'!$J$50</definedName>
    <definedName name="GenSco4_41">'[1]4.คีย์ปลายภาค'!$J$51</definedName>
    <definedName name="GenSco4_42">'[1]4.คีย์ปลายภาค'!$J$52</definedName>
    <definedName name="GenSco4_43">'[1]4.คีย์ปลายภาค'!$J$53</definedName>
    <definedName name="GenSco4_44">'[1]4.คีย์ปลายภาค'!$J$54</definedName>
    <definedName name="GenSco4_45">'[1]4.คีย์ปลายภาค'!$J$55</definedName>
    <definedName name="GenSco4_5">'[1]4.คีย์ปลายภาค'!$J$15</definedName>
    <definedName name="GenSco4_6">'[1]4.คีย์ปลายภาค'!$J$16</definedName>
    <definedName name="GenSco4_7">'[1]4.คีย์ปลายภาค'!$J$17</definedName>
    <definedName name="GenSco4_8">'[1]4.คีย์ปลายภาค'!$J$18</definedName>
    <definedName name="GenSco4_9">'[1]4.คีย์ปลายภาค'!$J$19</definedName>
    <definedName name="GenSco5_1">'[1]4.คีย์ปลายภาค'!$L$11</definedName>
    <definedName name="GenSco5_10">'[1]4.คีย์ปลายภาค'!$L$20</definedName>
    <definedName name="GenSco5_11">'[1]4.คีย์ปลายภาค'!$L$21</definedName>
    <definedName name="GenSco5_12">'[1]4.คีย์ปลายภาค'!$L$22</definedName>
    <definedName name="GenSco5_13">'[1]4.คีย์ปลายภาค'!$L$23</definedName>
    <definedName name="GenSco5_14">'[1]4.คีย์ปลายภาค'!$L$24</definedName>
    <definedName name="GenSco5_15">'[1]4.คีย์ปลายภาค'!$L$25</definedName>
    <definedName name="GenSco5_16">'[1]4.คีย์ปลายภาค'!$L$26</definedName>
    <definedName name="GenSco5_17">'[1]4.คีย์ปลายภาค'!$L$27</definedName>
    <definedName name="GenSco5_18">'[1]4.คีย์ปลายภาค'!$L$28</definedName>
    <definedName name="GenSco5_19">'[1]4.คีย์ปลายภาค'!$L$29</definedName>
    <definedName name="GenSco5_2">'[1]4.คีย์ปลายภาค'!$L$12</definedName>
    <definedName name="GenSco5_20">'[1]4.คีย์ปลายภาค'!$L$30</definedName>
    <definedName name="GenSco5_21">'[1]4.คีย์ปลายภาค'!$L$31</definedName>
    <definedName name="GenSco5_22">'[1]4.คีย์ปลายภาค'!$L$32</definedName>
    <definedName name="GenSco5_23">'[1]4.คีย์ปลายภาค'!$L$33</definedName>
    <definedName name="GenSco5_24">'[1]4.คีย์ปลายภาค'!$L$34</definedName>
    <definedName name="GenSco5_25">'[1]4.คีย์ปลายภาค'!$L$35</definedName>
    <definedName name="GenSco5_26">'[1]4.คีย์ปลายภาค'!$L$36</definedName>
    <definedName name="GenSco5_27">'[1]4.คีย์ปลายภาค'!$L$37</definedName>
    <definedName name="GenSco5_28">'[1]4.คีย์ปลายภาค'!$L$38</definedName>
    <definedName name="GenSco5_29">'[1]4.คีย์ปลายภาค'!$L$39</definedName>
    <definedName name="GenSco5_3">'[1]4.คีย์ปลายภาค'!$L$13</definedName>
    <definedName name="GenSco5_30">'[1]4.คีย์ปลายภาค'!$L$40</definedName>
    <definedName name="GenSco5_31">'[1]4.คีย์ปลายภาค'!$L$41</definedName>
    <definedName name="GenSco5_32">'[1]4.คีย์ปลายภาค'!$L$42</definedName>
    <definedName name="GenSco5_33">'[1]4.คีย์ปลายภาค'!$L$43</definedName>
    <definedName name="GenSco5_34">'[1]4.คีย์ปลายภาค'!$L$44</definedName>
    <definedName name="GenSco5_35">'[1]4.คีย์ปลายภาค'!$L$45</definedName>
    <definedName name="GenSco5_36">'[1]4.คีย์ปลายภาค'!$L$46</definedName>
    <definedName name="GenSco5_37">'[1]4.คีย์ปลายภาค'!$L$47</definedName>
    <definedName name="GenSco5_38">'[1]4.คีย์ปลายภาค'!$L$48</definedName>
    <definedName name="GenSco5_39">'[1]4.คีย์ปลายภาค'!$L$49</definedName>
    <definedName name="GenSco5_4">'[1]4.คีย์ปลายภาค'!$L$14</definedName>
    <definedName name="GenSco5_40">'[1]4.คีย์ปลายภาค'!$L$50</definedName>
    <definedName name="GenSco5_41">'[1]4.คีย์ปลายภาค'!$L$51</definedName>
    <definedName name="GenSco5_42">'[1]4.คีย์ปลายภาค'!$L$52</definedName>
    <definedName name="GenSco5_43">'[1]4.คีย์ปลายภาค'!$L$53</definedName>
    <definedName name="GenSco5_44">'[1]4.คีย์ปลายภาค'!$L$54</definedName>
    <definedName name="GenSco5_45">'[1]4.คีย์ปลายภาค'!$L$55</definedName>
    <definedName name="GenSco5_5">'[1]4.คีย์ปลายภาค'!$L$15</definedName>
    <definedName name="GenSco5_6">'[1]4.คีย์ปลายภาค'!$L$16</definedName>
    <definedName name="GenSco5_7">'[1]4.คีย์ปลายภาค'!$L$17</definedName>
    <definedName name="GenSco5_8">'[1]4.คีย์ปลายภาค'!$L$18</definedName>
    <definedName name="GenSco5_9">'[1]4.คีย์ปลายภาค'!$L$19</definedName>
    <definedName name="GenSco6_1">'[1]4.คีย์ปลายภาค'!$N$11</definedName>
    <definedName name="GenSco6_10">'[1]4.คีย์ปลายภาค'!$N$20</definedName>
    <definedName name="GenSco6_11">'[1]4.คีย์ปลายภาค'!$N$21</definedName>
    <definedName name="GenSco6_12">'[1]4.คีย์ปลายภาค'!$N$22</definedName>
    <definedName name="GenSco6_13">'[1]4.คีย์ปลายภาค'!$N$23</definedName>
    <definedName name="GenSco6_14">'[1]4.คีย์ปลายภาค'!$N$24</definedName>
    <definedName name="GenSco6_15">'[1]4.คีย์ปลายภาค'!$N$25</definedName>
    <definedName name="GenSco6_16">'[1]4.คีย์ปลายภาค'!$N$26</definedName>
    <definedName name="GenSco6_17">'[1]4.คีย์ปลายภาค'!$N$27</definedName>
    <definedName name="GenSco6_18">'[1]4.คีย์ปลายภาค'!$N$28</definedName>
    <definedName name="GenSco6_19">'[1]4.คีย์ปลายภาค'!$N$29</definedName>
    <definedName name="GenSco6_2">'[1]4.คีย์ปลายภาค'!$N$12</definedName>
    <definedName name="GenSco6_20">'[1]4.คีย์ปลายภาค'!$N$30</definedName>
    <definedName name="GenSco6_21">'[1]4.คีย์ปลายภาค'!$N$31</definedName>
    <definedName name="GenSco6_22">'[1]4.คีย์ปลายภาค'!$N$32</definedName>
    <definedName name="GenSco6_23">'[1]4.คีย์ปลายภาค'!$N$33</definedName>
    <definedName name="GenSco6_24">'[1]4.คีย์ปลายภาค'!$N$34</definedName>
    <definedName name="GenSco6_25">'[1]4.คีย์ปลายภาค'!$N$35</definedName>
    <definedName name="GenSco6_26">'[1]4.คีย์ปลายภาค'!$N$36</definedName>
    <definedName name="GenSco6_27">'[1]4.คีย์ปลายภาค'!$N$37</definedName>
    <definedName name="GenSco6_28">'[1]4.คีย์ปลายภาค'!$N$38</definedName>
    <definedName name="GenSco6_29">'[1]4.คีย์ปลายภาค'!$N$39</definedName>
    <definedName name="GenSco6_3">'[1]4.คีย์ปลายภาค'!$N$13</definedName>
    <definedName name="GenSco6_30">'[1]4.คีย์ปลายภาค'!$N$40</definedName>
    <definedName name="GenSco6_31">'[1]4.คีย์ปลายภาค'!$N$41</definedName>
    <definedName name="GenSco6_32">'[1]4.คีย์ปลายภาค'!$N$42</definedName>
    <definedName name="GenSco6_33">'[1]4.คีย์ปลายภาค'!$N$43</definedName>
    <definedName name="GenSco6_34">'[1]4.คีย์ปลายภาค'!$N$44</definedName>
    <definedName name="GenSco6_35">'[1]4.คีย์ปลายภาค'!$N$45</definedName>
    <definedName name="GenSco6_36">'[1]4.คีย์ปลายภาค'!$N$46</definedName>
    <definedName name="GenSco6_37">'[1]4.คีย์ปลายภาค'!$N$47</definedName>
    <definedName name="GenSco6_38">'[1]4.คีย์ปลายภาค'!$N$48</definedName>
    <definedName name="GenSco6_39">'[1]4.คีย์ปลายภาค'!$N$49</definedName>
    <definedName name="GenSco6_4">'[1]4.คีย์ปลายภาค'!$N$14</definedName>
    <definedName name="GenSco6_40">'[1]4.คีย์ปลายภาค'!$N$50</definedName>
    <definedName name="GenSco6_41">'[1]4.คีย์ปลายภาค'!$N$51</definedName>
    <definedName name="GenSco6_42">'[1]4.คีย์ปลายภาค'!$N$52</definedName>
    <definedName name="GenSco6_43">'[1]4.คีย์ปลายภาค'!$N$53</definedName>
    <definedName name="GenSco6_44">'[1]4.คีย์ปลายภาค'!$N$54</definedName>
    <definedName name="GenSco6_45">'[1]4.คีย์ปลายภาค'!$N$55</definedName>
    <definedName name="GenSco6_5">'[1]4.คีย์ปลายภาค'!$N$15</definedName>
    <definedName name="GenSco6_6">'[1]4.คีย์ปลายภาค'!$N$16</definedName>
    <definedName name="GenSco6_7">'[1]4.คีย์ปลายภาค'!$N$17</definedName>
    <definedName name="GenSco6_8">'[1]4.คีย์ปลายภาค'!$N$18</definedName>
    <definedName name="GenSco6_9">'[1]4.คีย์ปลายภาค'!$N$19</definedName>
    <definedName name="GenSco7_1">'[1]4.คีย์ปลายภาค'!$P$11</definedName>
    <definedName name="GenSco7_10">'[1]4.คีย์ปลายภาค'!$P$20</definedName>
    <definedName name="GenSco7_11">'[1]4.คีย์ปลายภาค'!$P$21</definedName>
    <definedName name="GenSco7_12">'[1]4.คีย์ปลายภาค'!$P$22</definedName>
    <definedName name="GenSco7_13">'[1]4.คีย์ปลายภาค'!$P$23</definedName>
    <definedName name="GenSco7_14">'[1]4.คีย์ปลายภาค'!$P$24</definedName>
    <definedName name="GenSco7_15">'[1]4.คีย์ปลายภาค'!$P$25</definedName>
    <definedName name="GenSco7_16">'[1]4.คีย์ปลายภาค'!$P$26</definedName>
    <definedName name="GenSco7_17">'[1]4.คีย์ปลายภาค'!$P$27</definedName>
    <definedName name="GenSco7_18">'[1]4.คีย์ปลายภาค'!$P$28</definedName>
    <definedName name="GenSco7_19">'[1]4.คีย์ปลายภาค'!$P$29</definedName>
    <definedName name="GenSco7_2">'[1]4.คีย์ปลายภาค'!$P$12</definedName>
    <definedName name="GenSco7_20">'[1]4.คีย์ปลายภาค'!$P$30</definedName>
    <definedName name="GenSco7_21">'[1]4.คีย์ปลายภาค'!$P$31</definedName>
    <definedName name="GenSco7_22">'[1]4.คีย์ปลายภาค'!$P$32</definedName>
    <definedName name="GenSco7_23">'[1]4.คีย์ปลายภาค'!$P$33</definedName>
    <definedName name="GenSco7_24">'[1]4.คีย์ปลายภาค'!$P$34</definedName>
    <definedName name="GenSco7_25">'[1]4.คีย์ปลายภาค'!$P$35</definedName>
    <definedName name="GenSco7_26">'[1]4.คีย์ปลายภาค'!$P$36</definedName>
    <definedName name="GenSco7_27">'[1]4.คีย์ปลายภาค'!$P$37</definedName>
    <definedName name="GenSco7_28">'[1]4.คีย์ปลายภาค'!$P$38</definedName>
    <definedName name="GenSco7_29">'[1]4.คีย์ปลายภาค'!$P$39</definedName>
    <definedName name="GenSco7_3">'[1]4.คีย์ปลายภาค'!$P$13</definedName>
    <definedName name="GenSco7_30">'[1]4.คีย์ปลายภาค'!$P$40</definedName>
    <definedName name="GenSco7_31">'[1]4.คีย์ปลายภาค'!$P$41</definedName>
    <definedName name="GenSco7_32">'[1]4.คีย์ปลายภาค'!$P$42</definedName>
    <definedName name="GenSco7_33">'[1]4.คีย์ปลายภาค'!$P$43</definedName>
    <definedName name="GenSco7_34">'[1]4.คีย์ปลายภาค'!$P$44</definedName>
    <definedName name="GenSco7_35">'[1]4.คีย์ปลายภาค'!$P$45</definedName>
    <definedName name="GenSco7_36">'[1]4.คีย์ปลายภาค'!$P$46</definedName>
    <definedName name="GenSco7_37">'[1]4.คีย์ปลายภาค'!$P$47</definedName>
    <definedName name="GenSco7_38">'[1]4.คีย์ปลายภาค'!$P$48</definedName>
    <definedName name="GenSco7_39">'[1]4.คีย์ปลายภาค'!$P$49</definedName>
    <definedName name="GenSco7_4">'[1]4.คีย์ปลายภาค'!$P$14</definedName>
    <definedName name="GenSco7_40">'[1]4.คีย์ปลายภาค'!$P$50</definedName>
    <definedName name="GenSco7_41">'[1]4.คีย์ปลายภาค'!$P$51</definedName>
    <definedName name="GenSco7_42">'[1]4.คีย์ปลายภาค'!$P$52</definedName>
    <definedName name="GenSco7_43">'[1]4.คีย์ปลายภาค'!$P$53</definedName>
    <definedName name="GenSco7_44">'[1]4.คีย์ปลายภาค'!$P$54</definedName>
    <definedName name="GenSco7_45">'[1]4.คีย์ปลายภาค'!$P$55</definedName>
    <definedName name="GenSco7_5">'[1]4.คีย์ปลายภาค'!$P$15</definedName>
    <definedName name="GenSco7_6">'[1]4.คีย์ปลายภาค'!$P$16</definedName>
    <definedName name="GenSco7_7">'[1]4.คีย์ปลายภาค'!$P$17</definedName>
    <definedName name="GenSco7_8">'[1]4.คีย์ปลายภาค'!$P$18</definedName>
    <definedName name="GenSco7_9">'[1]4.คีย์ปลายภาค'!$P$19</definedName>
    <definedName name="GenSco8_1">'[1]4.คีย์ปลายภาค'!$R$11</definedName>
    <definedName name="GenSco8_10">'[1]4.คีย์ปลายภาค'!$R$20</definedName>
    <definedName name="GenSco8_11">'[1]4.คีย์ปลายภาค'!$R$21</definedName>
    <definedName name="GenSco8_12">'[1]4.คีย์ปลายภาค'!$R$22</definedName>
    <definedName name="GenSco8_13">'[1]4.คีย์ปลายภาค'!$R$23</definedName>
    <definedName name="GenSco8_14">'[1]4.คีย์ปลายภาค'!$R$24</definedName>
    <definedName name="GenSco8_15">'[1]4.คีย์ปลายภาค'!$R$25</definedName>
    <definedName name="GenSco8_16">'[1]4.คีย์ปลายภาค'!$R$26</definedName>
    <definedName name="GenSco8_17">'[1]4.คีย์ปลายภาค'!$R$27</definedName>
    <definedName name="GenSco8_18">'[1]4.คีย์ปลายภาค'!$R$28</definedName>
    <definedName name="GenSco8_19">'[1]4.คีย์ปลายภาค'!$R$29</definedName>
    <definedName name="GenSco8_2">'[1]4.คีย์ปลายภาค'!$R$12</definedName>
    <definedName name="GenSco8_20">'[1]4.คีย์ปลายภาค'!$R$30</definedName>
    <definedName name="GenSco8_21">'[1]4.คีย์ปลายภาค'!$R$31</definedName>
    <definedName name="GenSco8_22">'[1]4.คีย์ปลายภาค'!$R$32</definedName>
    <definedName name="GenSco8_23">'[1]4.คีย์ปลายภาค'!$R$33</definedName>
    <definedName name="GenSco8_24">'[1]4.คีย์ปลายภาค'!$R$34</definedName>
    <definedName name="GenSco8_25">'[1]4.คีย์ปลายภาค'!$R$35</definedName>
    <definedName name="GenSco8_26">'[1]4.คีย์ปลายภาค'!$R$36</definedName>
    <definedName name="GenSco8_27">'[1]4.คีย์ปลายภาค'!$R$37</definedName>
    <definedName name="GenSco8_28">'[1]4.คีย์ปลายภาค'!$R$38</definedName>
    <definedName name="GenSco8_29">'[1]4.คีย์ปลายภาค'!$R$39</definedName>
    <definedName name="GenSco8_3">'[1]4.คีย์ปลายภาค'!$R$13</definedName>
    <definedName name="GenSco8_30">'[1]4.คีย์ปลายภาค'!$R$40</definedName>
    <definedName name="GenSco8_31">'[1]4.คีย์ปลายภาค'!$R$41</definedName>
    <definedName name="GenSco8_32">'[1]4.คีย์ปลายภาค'!$R$42</definedName>
    <definedName name="GenSco8_33">'[1]4.คีย์ปลายภาค'!$R$43</definedName>
    <definedName name="GenSco8_34">'[1]4.คีย์ปลายภาค'!$R$44</definedName>
    <definedName name="GenSco8_35">'[1]4.คีย์ปลายภาค'!$R$45</definedName>
    <definedName name="GenSco8_36">'[1]4.คีย์ปลายภาค'!$R$46</definedName>
    <definedName name="GenSco8_37">'[1]4.คีย์ปลายภาค'!$R$47</definedName>
    <definedName name="GenSco8_38">'[1]4.คีย์ปลายภาค'!$R$48</definedName>
    <definedName name="GenSco8_39">'[1]4.คีย์ปลายภาค'!$R$49</definedName>
    <definedName name="GenSco8_4">'[1]4.คีย์ปลายภาค'!$R$14</definedName>
    <definedName name="GenSco8_40">'[1]4.คีย์ปลายภาค'!$R$50</definedName>
    <definedName name="GenSco8_41">'[1]4.คีย์ปลายภาค'!$R$51</definedName>
    <definedName name="GenSco8_42">'[1]4.คีย์ปลายภาค'!$R$52</definedName>
    <definedName name="GenSco8_43">'[1]4.คีย์ปลายภาค'!$R$53</definedName>
    <definedName name="GenSco8_44">'[1]4.คีย์ปลายภาค'!$R$54</definedName>
    <definedName name="GenSco8_45">'[1]4.คีย์ปลายภาค'!$R$55</definedName>
    <definedName name="GenSco8_5">'[1]4.คีย์ปลายภาค'!$R$15</definedName>
    <definedName name="GenSco8_6">'[1]4.คีย์ปลายภาค'!$R$16</definedName>
    <definedName name="GenSco8_7">'[1]4.คีย์ปลายภาค'!$R$17</definedName>
    <definedName name="GenSco8_8">'[1]4.คีย์ปลายภาค'!$R$18</definedName>
    <definedName name="GenSco8_9">'[1]4.คีย์ปลายภาค'!$R$19</definedName>
    <definedName name="GenSco9_1">'[1]4.คีย์ปลายภาค'!$T$11</definedName>
    <definedName name="GenSco9_10">'[1]4.คีย์ปลายภาค'!$T$20</definedName>
    <definedName name="GenSco9_11">'[1]4.คีย์ปลายภาค'!$T$21</definedName>
    <definedName name="GenSco9_12">'[1]4.คีย์ปลายภาค'!$T$22</definedName>
    <definedName name="GenSco9_13">'[1]4.คีย์ปลายภาค'!$T$23</definedName>
    <definedName name="GenSco9_14">'[1]4.คีย์ปลายภาค'!$T$24</definedName>
    <definedName name="GenSco9_15">'[1]4.คีย์ปลายภาค'!$T$25</definedName>
    <definedName name="GenSco9_16">'[1]4.คีย์ปลายภาค'!$T$26</definedName>
    <definedName name="GenSco9_17">'[1]4.คีย์ปลายภาค'!$T$27</definedName>
    <definedName name="GenSco9_18">'[1]4.คีย์ปลายภาค'!$T$28</definedName>
    <definedName name="GenSco9_19">'[1]4.คีย์ปลายภาค'!$T$29</definedName>
    <definedName name="GenSco9_2">'[1]4.คีย์ปลายภาค'!$T$12</definedName>
    <definedName name="GenSco9_20">'[1]4.คีย์ปลายภาค'!$T$30</definedName>
    <definedName name="GenSco9_21">'[1]4.คีย์ปลายภาค'!$T$31</definedName>
    <definedName name="GenSco9_22">'[1]4.คีย์ปลายภาค'!$T$32</definedName>
    <definedName name="GenSco9_23">'[1]4.คีย์ปลายภาค'!$T$33</definedName>
    <definedName name="GenSco9_24">'[1]4.คีย์ปลายภาค'!$T$34</definedName>
    <definedName name="GenSco9_25">'[1]4.คีย์ปลายภาค'!$T$35</definedName>
    <definedName name="GenSco9_26">'[1]4.คีย์ปลายภาค'!$T$36</definedName>
    <definedName name="GenSco9_27">'[1]4.คีย์ปลายภาค'!$T$37</definedName>
    <definedName name="GenSco9_28">'[1]4.คีย์ปลายภาค'!$T$38</definedName>
    <definedName name="GenSco9_29">'[1]4.คีย์ปลายภาค'!$T$39</definedName>
    <definedName name="GenSco9_3">'[1]4.คีย์ปลายภาค'!$T$13</definedName>
    <definedName name="GenSco9_30">'[1]4.คีย์ปลายภาค'!$T$40</definedName>
    <definedName name="GenSco9_31">'[1]4.คีย์ปลายภาค'!$T$41</definedName>
    <definedName name="GenSco9_32">'[1]4.คีย์ปลายภาค'!$T$42</definedName>
    <definedName name="GenSco9_33">'[1]4.คีย์ปลายภาค'!$T$43</definedName>
    <definedName name="GenSco9_34">'[1]4.คีย์ปลายภาค'!$T$44</definedName>
    <definedName name="GenSco9_35">'[1]4.คีย์ปลายภาค'!$T$45</definedName>
    <definedName name="GenSco9_36">'[1]4.คีย์ปลายภาค'!$T$46</definedName>
    <definedName name="GenSco9_37">'[1]4.คีย์ปลายภาค'!$T$47</definedName>
    <definedName name="GenSco9_38">'[1]4.คีย์ปลายภาค'!$T$48</definedName>
    <definedName name="GenSco9_39">'[1]4.คีย์ปลายภาค'!$T$49</definedName>
    <definedName name="GenSco9_4">'[1]4.คีย์ปลายภาค'!$T$14</definedName>
    <definedName name="GenSco9_40">'[1]4.คีย์ปลายภาค'!$T$50</definedName>
    <definedName name="GenSco9_41">'[1]4.คีย์ปลายภาค'!$T$51</definedName>
    <definedName name="GenSco9_42">'[1]4.คีย์ปลายภาค'!$T$52</definedName>
    <definedName name="GenSco9_43">'[1]4.คีย์ปลายภาค'!$T$53</definedName>
    <definedName name="GenSco9_44">'[1]4.คีย์ปลายภาค'!$T$54</definedName>
    <definedName name="GenSco9_45">'[1]4.คีย์ปลายภาค'!$T$55</definedName>
    <definedName name="GenSco9_5">'[1]4.คีย์ปลายภาค'!$T$15</definedName>
    <definedName name="GenSco9_6">'[1]4.คีย์ปลายภาค'!$T$16</definedName>
    <definedName name="GenSco9_7">'[1]4.คีย์ปลายภาค'!$T$17</definedName>
    <definedName name="GenSco9_8">'[1]4.คีย์ปลายภาค'!$T$18</definedName>
    <definedName name="GenSco9_9">'[1]4.คีย์ปลายภาค'!$T$19</definedName>
    <definedName name="GPA_1">[1]final!$U$9</definedName>
    <definedName name="GPA_10">[1]final!$U$18</definedName>
    <definedName name="GPA_11">[1]final!$U$19</definedName>
    <definedName name="GPA_12">[1]final!$U$20</definedName>
    <definedName name="GPA_13">[1]final!$U$21</definedName>
    <definedName name="GPA_14">[1]final!$U$22</definedName>
    <definedName name="GPA_15">[1]final!$U$23</definedName>
    <definedName name="GPA_16">[1]final!$U$24</definedName>
    <definedName name="GPA_17">[1]final!$U$25</definedName>
    <definedName name="GPA_18">[1]final!$U$26</definedName>
    <definedName name="GPA_19">[1]final!$U$27</definedName>
    <definedName name="GPA_2">[1]final!$U$10</definedName>
    <definedName name="GPA_20">[1]final!$U$28</definedName>
    <definedName name="GPA_21">[1]final!$U$29</definedName>
    <definedName name="GPA_22">[1]final!$U$30</definedName>
    <definedName name="GPA_23">[1]final!$U$31</definedName>
    <definedName name="GPA_24">[1]final!$U$32</definedName>
    <definedName name="GPA_25">[1]final!$U$33</definedName>
    <definedName name="GPA_26">[1]final!$U$34</definedName>
    <definedName name="GPA_27">[1]final!$U$35</definedName>
    <definedName name="GPA_28">[1]final!$U$36</definedName>
    <definedName name="GPA_29">[1]final!$U$37</definedName>
    <definedName name="GPA_3">[1]final!$U$11</definedName>
    <definedName name="GPA_30">[1]final!$U$38</definedName>
    <definedName name="GPA_31">[1]final!$U$39</definedName>
    <definedName name="GPA_32">[1]final!$U$40</definedName>
    <definedName name="GPA_33">[1]final!$U$41</definedName>
    <definedName name="GPA_34">[1]final!$U$42</definedName>
    <definedName name="GPA_35">[1]final!$U$43</definedName>
    <definedName name="GPA_36">[1]final!$U$44</definedName>
    <definedName name="GPA_37">[1]final!$U$45</definedName>
    <definedName name="GPA_38">[1]final!$U$46</definedName>
    <definedName name="GPA_39">[1]final!$U$47</definedName>
    <definedName name="GPA_4">[1]final!$U$12</definedName>
    <definedName name="GPA_40">[1]final!$U$48</definedName>
    <definedName name="GPA_41">[1]final!$U$49</definedName>
    <definedName name="GPA_42">[1]final!$U$50</definedName>
    <definedName name="GPA_43">[1]final!$U$51</definedName>
    <definedName name="GPA_44">[1]final!$U$52</definedName>
    <definedName name="GPA_45">[1]final!$U$53</definedName>
    <definedName name="GPA_5">[1]final!$U$13</definedName>
    <definedName name="GPA_6">[1]final!$U$14</definedName>
    <definedName name="GPA_7">[1]final!$U$15</definedName>
    <definedName name="GPA_8">[1]final!$U$16</definedName>
    <definedName name="GPA_9">[1]final!$U$17</definedName>
    <definedName name="IDstu_1">'[1]2.ชื่อนักเรียน'!$B$11</definedName>
    <definedName name="IDstu_10">'[1]2.ชื่อนักเรียน'!$B$20</definedName>
    <definedName name="IDstu_11">'[1]2.ชื่อนักเรียน'!$B$21</definedName>
    <definedName name="IDstu_12">'[1]2.ชื่อนักเรียน'!$B$22</definedName>
    <definedName name="IDstu_13">'[1]2.ชื่อนักเรียน'!$B$23</definedName>
    <definedName name="IDstu_14">'[1]2.ชื่อนักเรียน'!$B$24</definedName>
    <definedName name="IDstu_15">'[1]2.ชื่อนักเรียน'!$B$25</definedName>
    <definedName name="IDstu_16">'[1]2.ชื่อนักเรียน'!$B$26</definedName>
    <definedName name="IDstu_17">'[1]2.ชื่อนักเรียน'!$B$27</definedName>
    <definedName name="IDstu_18">'[1]2.ชื่อนักเรียน'!$B$28</definedName>
    <definedName name="IDstu_19">'[1]2.ชื่อนักเรียน'!$B$29</definedName>
    <definedName name="IDstu_2">'[1]2.ชื่อนักเรียน'!$B$12</definedName>
    <definedName name="IDstu_20">'[1]2.ชื่อนักเรียน'!$B$30</definedName>
    <definedName name="IDstu_21">'[1]2.ชื่อนักเรียน'!$B$31</definedName>
    <definedName name="IDstu_22">'[1]2.ชื่อนักเรียน'!$B$32</definedName>
    <definedName name="IDstu_23">'[1]2.ชื่อนักเรียน'!$B$33</definedName>
    <definedName name="IDstu_24">'[1]2.ชื่อนักเรียน'!$B$34</definedName>
    <definedName name="IDstu_25">'[1]2.ชื่อนักเรียน'!$B$35</definedName>
    <definedName name="IDstu_26">'[1]2.ชื่อนักเรียน'!$B$36</definedName>
    <definedName name="IDstu_27">'[1]2.ชื่อนักเรียน'!$B$37</definedName>
    <definedName name="IDstu_28">'[1]2.ชื่อนักเรียน'!$B$38</definedName>
    <definedName name="IDstu_29">'[1]2.ชื่อนักเรียน'!$B$39</definedName>
    <definedName name="IDstu_3">'[1]2.ชื่อนักเรียน'!$B$13</definedName>
    <definedName name="IDstu_30">'[1]2.ชื่อนักเรียน'!$B$40</definedName>
    <definedName name="IDstu_31">'[1]2.ชื่อนักเรียน'!$B$41</definedName>
    <definedName name="IDstu_32">'[1]2.ชื่อนักเรียน'!$B$42</definedName>
    <definedName name="IDstu_33">'[1]2.ชื่อนักเรียน'!$B$43</definedName>
    <definedName name="IDstu_34">'[1]2.ชื่อนักเรียน'!$B$44</definedName>
    <definedName name="IDstu_35">'[1]2.ชื่อนักเรียน'!$B$45</definedName>
    <definedName name="IDstu_36">'[1]2.ชื่อนักเรียน'!$B$46</definedName>
    <definedName name="IDstu_37">'[1]2.ชื่อนักเรียน'!$B$47</definedName>
    <definedName name="IDstu_38">'[1]2.ชื่อนักเรียน'!$B$48</definedName>
    <definedName name="IDstu_39">'[1]2.ชื่อนักเรียน'!$B$49</definedName>
    <definedName name="IDstu_4">'[1]2.ชื่อนักเรียน'!$B$14</definedName>
    <definedName name="IDstu_40">'[1]2.ชื่อนักเรียน'!$B$50</definedName>
    <definedName name="IDstu_41">'[1]2.ชื่อนักเรียน'!$B$51</definedName>
    <definedName name="IDstu_42">'[1]2.ชื่อนักเรียน'!$B$52</definedName>
    <definedName name="IDstu_43">'[1]2.ชื่อนักเรียน'!$B$53</definedName>
    <definedName name="IDstu_44">'[1]2.ชื่อนักเรียน'!$B$54</definedName>
    <definedName name="IDstu_45">'[1]2.ชื่อนักเรียน'!$B$55</definedName>
    <definedName name="IDstu_5">'[1]2.ชื่อนักเรียน'!$B$15</definedName>
    <definedName name="IDstu_6">'[1]2.ชื่อนักเรียน'!$B$16</definedName>
    <definedName name="IDstu_7">'[1]2.ชื่อนักเรียน'!$B$17</definedName>
    <definedName name="IDstu_8">'[1]2.ชื่อนักเรียน'!$B$18</definedName>
    <definedName name="IDstu_9">'[1]2.ชื่อนักเรียน'!$B$19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'[2]2.ชื่อนักเรียน'!$C$11</definedName>
    <definedName name="Name10">'[2]2.ชื่อนักเรียน'!$C$20</definedName>
    <definedName name="Name11">'[2]2.ชื่อนักเรียน'!$C$21</definedName>
    <definedName name="Name12">'[2]2.ชื่อนักเรียน'!$C$22</definedName>
    <definedName name="Name13">'[2]2.ชื่อนักเรียน'!$C$23</definedName>
    <definedName name="Name14">'[2]2.ชื่อนักเรียน'!$C$24</definedName>
    <definedName name="Name15">'[2]2.ชื่อนักเรียน'!$C$25</definedName>
    <definedName name="Name16">'[2]2.ชื่อนักเรียน'!$C$26</definedName>
    <definedName name="Name17">'[2]2.ชื่อนักเรียน'!$C$27</definedName>
    <definedName name="Name18">'[2]2.ชื่อนักเรียน'!$C$28</definedName>
    <definedName name="Name19">'[2]2.ชื่อนักเรียน'!$C$29</definedName>
    <definedName name="Name2">'[2]2.ชื่อนักเรียน'!$C$12</definedName>
    <definedName name="Name20">'[2]2.ชื่อนักเรียน'!$C$30</definedName>
    <definedName name="Name21">'[2]2.ชื่อนักเรียน'!$C$31</definedName>
    <definedName name="Name22">'[2]2.ชื่อนักเรียน'!$C$32</definedName>
    <definedName name="Name23">'[2]2.ชื่อนักเรียน'!$C$33</definedName>
    <definedName name="Name24">'[2]2.ชื่อนักเรียน'!$C$34</definedName>
    <definedName name="Name25">'[2]2.ชื่อนักเรียน'!$C$35</definedName>
    <definedName name="Name26">'[2]2.ชื่อนักเรียน'!$C$36</definedName>
    <definedName name="Name27">'[2]2.ชื่อนักเรียน'!$C$37</definedName>
    <definedName name="Name28">'[2]2.ชื่อนักเรียน'!$C$38</definedName>
    <definedName name="Name29">'[2]2.ชื่อนักเรียน'!$C$39</definedName>
    <definedName name="Name3">'[2]2.ชื่อนักเรียน'!$C$13</definedName>
    <definedName name="Name30">'[2]2.ชื่อนักเรียน'!$C$40</definedName>
    <definedName name="Name31">'[2]2.ชื่อนักเรียน'!$C$41</definedName>
    <definedName name="Name32">'[2]2.ชื่อนักเรียน'!$C$42</definedName>
    <definedName name="Name33">'[2]2.ชื่อนักเรียน'!$C$43</definedName>
    <definedName name="Name34">'[2]2.ชื่อนักเรียน'!$C$44</definedName>
    <definedName name="Name35">'[2]2.ชื่อนักเรียน'!$C$45</definedName>
    <definedName name="Name36">'[2]2.ชื่อนักเรียน'!$C$46</definedName>
    <definedName name="Name37">'[2]2.ชื่อนักเรียน'!$C$47</definedName>
    <definedName name="Name38">'[2]2.ชื่อนักเรียน'!$C$48</definedName>
    <definedName name="Name39">'[2]2.ชื่อนักเรียน'!$C$49</definedName>
    <definedName name="Name4">'[2]2.ชื่อนักเรียน'!$C$14</definedName>
    <definedName name="Name40">'[2]2.ชื่อนักเรียน'!$C$50</definedName>
    <definedName name="Name41">'[2]2.ชื่อนักเรียน'!$C$51</definedName>
    <definedName name="Name42">'[2]2.ชื่อนักเรียน'!$C$52</definedName>
    <definedName name="Name43">'[2]2.ชื่อนักเรียน'!$C$53</definedName>
    <definedName name="Name44">'[2]2.ชื่อนักเรียน'!$C$54</definedName>
    <definedName name="Name45">'[2]2.ชื่อนักเรียน'!$C$55</definedName>
    <definedName name="Name5">'[2]2.ชื่อนักเรียน'!$C$15</definedName>
    <definedName name="Name6">'[2]2.ชื่อนักเรียน'!$C$16</definedName>
    <definedName name="Name7">'[2]2.ชื่อนักเรียน'!$C$17</definedName>
    <definedName name="Name8">'[2]2.ชื่อนักเรียน'!$C$18</definedName>
    <definedName name="Name9">'[2]2.ชื่อนักเรียน'!$C$19</definedName>
    <definedName name="Number_1">'[1]2.ชื่อนักเรียน'!$A$11</definedName>
    <definedName name="Number_10">'[1]2.ชื่อนักเรียน'!$A$20</definedName>
    <definedName name="Number_11">'[1]2.ชื่อนักเรียน'!$A$21</definedName>
    <definedName name="Number_12">'[1]2.ชื่อนักเรียน'!$A$22</definedName>
    <definedName name="Number_13">'[1]2.ชื่อนักเรียน'!$A$23</definedName>
    <definedName name="Number_14">'[1]2.ชื่อนักเรียน'!$A$24</definedName>
    <definedName name="Number_15">'[1]2.ชื่อนักเรียน'!$A$25</definedName>
    <definedName name="Number_16">'[1]2.ชื่อนักเรียน'!$A$26</definedName>
    <definedName name="Number_17">'[1]2.ชื่อนักเรียน'!$A$27</definedName>
    <definedName name="Number_18">'[1]2.ชื่อนักเรียน'!$A$28</definedName>
    <definedName name="Number_19">'[1]2.ชื่อนักเรียน'!$A$29</definedName>
    <definedName name="Number_2">'[1]2.ชื่อนักเรียน'!$A$12</definedName>
    <definedName name="Number_20">'[1]2.ชื่อนักเรียน'!$A$30</definedName>
    <definedName name="Number_21">'[1]2.ชื่อนักเรียน'!$A$31</definedName>
    <definedName name="Number_22">'[1]2.ชื่อนักเรียน'!$A$32</definedName>
    <definedName name="Number_23">'[1]2.ชื่อนักเรียน'!$A$33</definedName>
    <definedName name="Number_24">'[1]2.ชื่อนักเรียน'!$A$34</definedName>
    <definedName name="Number_25">'[1]2.ชื่อนักเรียน'!$A$35</definedName>
    <definedName name="Number_26">'[1]2.ชื่อนักเรียน'!$A$36</definedName>
    <definedName name="Number_27">'[1]2.ชื่อนักเรียน'!$A$37</definedName>
    <definedName name="Number_28">'[1]2.ชื่อนักเรียน'!$A$38</definedName>
    <definedName name="Number_29">'[1]2.ชื่อนักเรียน'!$A$39</definedName>
    <definedName name="Number_3">'[1]2.ชื่อนักเรียน'!$A$13</definedName>
    <definedName name="Number_30">'[1]2.ชื่อนักเรียน'!$A$40</definedName>
    <definedName name="Number_31">'[1]2.ชื่อนักเรียน'!$A$41</definedName>
    <definedName name="Number_32">'[1]2.ชื่อนักเรียน'!$A$42</definedName>
    <definedName name="Number_33">'[1]2.ชื่อนักเรียน'!$A$43</definedName>
    <definedName name="Number_34">'[1]2.ชื่อนักเรียน'!$A$44</definedName>
    <definedName name="Number_35">'[1]2.ชื่อนักเรียน'!$A$45</definedName>
    <definedName name="Number_36">'[1]2.ชื่อนักเรียน'!$A$46</definedName>
    <definedName name="Number_37">'[1]2.ชื่อนักเรียน'!$A$47</definedName>
    <definedName name="Number_38">'[1]2.ชื่อนักเรียน'!$A$48</definedName>
    <definedName name="Number_39">'[1]2.ชื่อนักเรียน'!$A$49</definedName>
    <definedName name="Number_4">'[1]2.ชื่อนักเรียน'!$A$14</definedName>
    <definedName name="Number_40">'[1]2.ชื่อนักเรียน'!$A$50</definedName>
    <definedName name="Number_41">'[1]2.ชื่อนักเรียน'!$A$51</definedName>
    <definedName name="Number_42">'[1]2.ชื่อนักเรียน'!$A$52</definedName>
    <definedName name="Number_43">'[1]2.ชื่อนักเรียน'!$A$53</definedName>
    <definedName name="Number_44">'[1]2.ชื่อนักเรียน'!$A$54</definedName>
    <definedName name="Number_45">'[1]2.ชื่อนักเรียน'!$A$55</definedName>
    <definedName name="Number_5">'[1]2.ชื่อนักเรียน'!$A$15</definedName>
    <definedName name="Number_6">'[1]2.ชื่อนักเรียน'!$A$16</definedName>
    <definedName name="Number_7">'[1]2.ชื่อนักเรียน'!$A$17</definedName>
    <definedName name="Number_8">'[1]2.ชื่อนักเรียน'!$A$18</definedName>
    <definedName name="Number_9">'[1]2.ชื่อนักเรียน'!$A$19</definedName>
    <definedName name="_xlnm.Print_Area" localSheetId="1">'2.Students Name'!$A$1:$R$49</definedName>
    <definedName name="_xlnm.Print_Area" localSheetId="2">'3.Attendance'!$C$1:$EJ$54</definedName>
    <definedName name="_xlnm.Print_Area" localSheetId="3">'4.Formative'!$C$1:$AC$52</definedName>
    <definedName name="_xlnm.Print_Area" localSheetId="4">'5.Midterm'!$A$1:$J$58</definedName>
    <definedName name="_xlnm.Print_Area" localSheetId="5">'6.Final'!$C$1:$U$54</definedName>
    <definedName name="_xlnm.Print_Area" localSheetId="6">'7.Summary'!$A$1:$M$58</definedName>
    <definedName name="_xlnm.Print_Area" localSheetId="7">'8.Cover'!$A$1:$BU$41</definedName>
    <definedName name="_xlnm.Print_Area" localSheetId="13">Indicator!$A$1:$M$59</definedName>
    <definedName name="_xlnm.Print_Area" localSheetId="8">รายชื่อ!$A$1:$O$50</definedName>
    <definedName name="Read">'[2]5.อ่านคิดวิเคราะห์'!$I$11:$I$55</definedName>
    <definedName name="Read_1">'[1]5.อ่านคิดวิเคราะห์'!$I$11</definedName>
    <definedName name="Read_10">'[1]5.อ่านคิดวิเคราะห์'!$I$20</definedName>
    <definedName name="Read_11">'[1]5.อ่านคิดวิเคราะห์'!$I$21</definedName>
    <definedName name="Read_12">'[1]5.อ่านคิดวิเคราะห์'!$I$22</definedName>
    <definedName name="Read_13">'[1]5.อ่านคิดวิเคราะห์'!$I$23</definedName>
    <definedName name="Read_14">'[1]5.อ่านคิดวิเคราะห์'!$I$24</definedName>
    <definedName name="Read_15">'[1]5.อ่านคิดวิเคราะห์'!$I$25</definedName>
    <definedName name="Read_16">'[1]5.อ่านคิดวิเคราะห์'!$I$26</definedName>
    <definedName name="Read_17">'[1]5.อ่านคิดวิเคราะห์'!$I$27</definedName>
    <definedName name="Read_18">'[1]5.อ่านคิดวิเคราะห์'!$I$28</definedName>
    <definedName name="Read_19">'[1]5.อ่านคิดวิเคราะห์'!$I$29</definedName>
    <definedName name="Read_2">'[1]5.อ่านคิดวิเคราะห์'!$I$12</definedName>
    <definedName name="Read_20">'[1]5.อ่านคิดวิเคราะห์'!$I$30</definedName>
    <definedName name="Read_21">'[1]5.อ่านคิดวิเคราะห์'!$I$31</definedName>
    <definedName name="Read_22">'[1]5.อ่านคิดวิเคราะห์'!$I$32</definedName>
    <definedName name="Read_23">'[1]5.อ่านคิดวิเคราะห์'!$I$33</definedName>
    <definedName name="Read_24">'[1]5.อ่านคิดวิเคราะห์'!$I$34</definedName>
    <definedName name="Read_25">'[1]5.อ่านคิดวิเคราะห์'!$I$35</definedName>
    <definedName name="Read_26">'[1]5.อ่านคิดวิเคราะห์'!$I$36</definedName>
    <definedName name="Read_27">'[1]5.อ่านคิดวิเคราะห์'!$I$37</definedName>
    <definedName name="Read_28">'[1]5.อ่านคิดวิเคราะห์'!$I$38</definedName>
    <definedName name="Read_29">'[1]5.อ่านคิดวิเคราะห์'!$I$39</definedName>
    <definedName name="Read_3">'[1]5.อ่านคิดวิเคราะห์'!$I$13</definedName>
    <definedName name="Read_30">'[1]5.อ่านคิดวิเคราะห์'!$I$40</definedName>
    <definedName name="Read_31">'[1]5.อ่านคิดวิเคราะห์'!$I$41</definedName>
    <definedName name="Read_32">'[1]5.อ่านคิดวิเคราะห์'!$I$42</definedName>
    <definedName name="Read_33">'[1]5.อ่านคิดวิเคราะห์'!$I$43</definedName>
    <definedName name="Read_34">'[1]5.อ่านคิดวิเคราะห์'!$I$44</definedName>
    <definedName name="Read_35">'[1]5.อ่านคิดวิเคราะห์'!$I$45</definedName>
    <definedName name="Read_36">'[1]5.อ่านคิดวิเคราะห์'!$I$46</definedName>
    <definedName name="Read_37">'[1]5.อ่านคิดวิเคราะห์'!$I$47</definedName>
    <definedName name="Read_38">'[1]5.อ่านคิดวิเคราะห์'!$I$48</definedName>
    <definedName name="Read_39">'[1]5.อ่านคิดวิเคราะห์'!$I$49</definedName>
    <definedName name="Read_4">'[1]5.อ่านคิดวิเคราะห์'!$I$14</definedName>
    <definedName name="Read_40">'[1]5.อ่านคิดวิเคราะห์'!$I$50</definedName>
    <definedName name="Read_41">'[1]5.อ่านคิดวิเคราะห์'!$I$51</definedName>
    <definedName name="Read_42">'[1]5.อ่านคิดวิเคราะห์'!$I$52</definedName>
    <definedName name="Read_43">'[1]5.อ่านคิดวิเคราะห์'!$I$53</definedName>
    <definedName name="Read_44">'[1]5.อ่านคิดวิเคราะห์'!$I$54</definedName>
    <definedName name="Read_45">'[1]5.อ่านคิดวิเคราะห์'!$I$55</definedName>
    <definedName name="Read_5">'[1]5.อ่านคิดวิเคราะห์'!$I$15</definedName>
    <definedName name="Read_6">'[1]5.อ่านคิดวิเคราะห์'!$I$16</definedName>
    <definedName name="Read_7">'[1]5.อ่านคิดวิเคราะห์'!$I$17</definedName>
    <definedName name="Read_8">'[1]5.อ่านคิดวิเคราะห์'!$I$18</definedName>
    <definedName name="Read_9">'[1]5.อ่านคิดวิเคราะห์'!$I$19</definedName>
    <definedName name="Semester" localSheetId="12">'[1]1.ข้อมูลเบื้องต้น'!$L$4</definedName>
    <definedName name="Semester">'[2]1.ข้อมูลเบื้องต้น'!$L$4</definedName>
    <definedName name="semester1_1">'[3]1 ข้อมูลเบื้องต้น'!$D$6</definedName>
    <definedName name="semester1_2">'[3]1 ข้อมูลเบื้องต้น'!$D$7</definedName>
    <definedName name="semester2_1">'[3]1 ข้อมูลเบื้องต้น'!$D$8</definedName>
    <definedName name="semester2_2">'[3]1 ข้อมูลเบื้องต้น'!$D$9</definedName>
    <definedName name="semester3_1">'[3]1 ข้อมูลเบื้องต้น'!$D$10</definedName>
    <definedName name="semester3_2">'[3]1 ข้อมูลเบื้องต้น'!$D$11</definedName>
    <definedName name="StRank_1">[1]final!$V$9</definedName>
    <definedName name="StRank_10">[1]final!$V$18</definedName>
    <definedName name="StRank_11">[1]final!$V$19</definedName>
    <definedName name="StRank_12">[1]final!$V$20</definedName>
    <definedName name="StRank_13">[1]final!$V$21</definedName>
    <definedName name="StRank_14">[1]final!$V$22</definedName>
    <definedName name="StRank_15">[1]final!$V$23</definedName>
    <definedName name="StRank_16">[1]final!$V$24</definedName>
    <definedName name="StRank_17">[1]final!$V$25</definedName>
    <definedName name="StRank_18">[1]final!$V$26</definedName>
    <definedName name="StRank_19">[1]final!$V$27</definedName>
    <definedName name="StRank_2">[1]final!$V$10</definedName>
    <definedName name="StRank_20">[1]final!$V$28</definedName>
    <definedName name="StRank_21">[1]final!$V$29</definedName>
    <definedName name="StRank_22">[1]final!$V$30</definedName>
    <definedName name="StRank_23">[1]final!$V$31</definedName>
    <definedName name="StRank_24">[1]final!$V$32</definedName>
    <definedName name="StRank_25">[1]final!$V$33</definedName>
    <definedName name="StRank_26">[1]final!$V$34</definedName>
    <definedName name="StRank_27">[1]final!$V$35</definedName>
    <definedName name="StRank_28">[1]final!$V$36</definedName>
    <definedName name="StRank_29">[1]final!$V$37</definedName>
    <definedName name="StRank_3">[1]final!$V$11</definedName>
    <definedName name="StRank_30">[1]final!$V$38</definedName>
    <definedName name="StRank_31">[1]final!$V$39</definedName>
    <definedName name="StRank_32">[1]final!$V$40</definedName>
    <definedName name="StRank_33">[1]final!$V$41</definedName>
    <definedName name="StRank_34">[1]final!$V$42</definedName>
    <definedName name="StRank_35">[1]final!$V$43</definedName>
    <definedName name="StRank_36">[1]final!$V$44</definedName>
    <definedName name="StRank_37">[1]final!$V$45</definedName>
    <definedName name="StRank_38">[1]final!$V$46</definedName>
    <definedName name="StRank_39">[1]final!$V$47</definedName>
    <definedName name="StRank_4">[1]final!$V$12</definedName>
    <definedName name="StRank_40">[1]final!$V$48</definedName>
    <definedName name="StRank_41">[1]final!$V$49</definedName>
    <definedName name="StRank_42">[1]final!$V$50</definedName>
    <definedName name="StRank_43">[1]final!$V$51</definedName>
    <definedName name="StRank_44">[1]final!$V$52</definedName>
    <definedName name="StRank_45">[1]final!$V$53</definedName>
    <definedName name="StRank_5">[1]final!$V$13</definedName>
    <definedName name="StRank_6">[1]final!$V$14</definedName>
    <definedName name="StRank_7">[1]final!$V$15</definedName>
    <definedName name="StRank_8">[1]final!$V$16</definedName>
    <definedName name="StRank_9">[1]final!$V$17</definedName>
    <definedName name="SubEle1" localSheetId="12">'[1]1.ข้อมูลเบื้องต้น'!$C$20</definedName>
    <definedName name="SubEle1">'[2]1.ข้อมูลเบื้องต้น'!$C$20</definedName>
    <definedName name="SubEle10">'[2]1.ข้อมูลเบื้องต้น'!$C$29</definedName>
    <definedName name="SubEle11">'[2]1.ข้อมูลเบื้องต้น'!$C$30</definedName>
    <definedName name="SubEle12">'[2]1.ข้อมูลเบื้องต้น'!$C$31</definedName>
    <definedName name="SubEle2" localSheetId="12">'[1]1.ข้อมูลเบื้องต้น'!$C$21</definedName>
    <definedName name="SubEle2">'[2]1.ข้อมูลเบื้องต้น'!$C$21</definedName>
    <definedName name="SubEle3" localSheetId="12">'[1]1.ข้อมูลเบื้องต้น'!$C$22</definedName>
    <definedName name="SubEle3">'[2]1.ข้อมูลเบื้องต้น'!$C$22</definedName>
    <definedName name="SubEle4" localSheetId="12">'[1]1.ข้อมูลเบื้องต้น'!$C$23</definedName>
    <definedName name="SubEle4">'[2]1.ข้อมูลเบื้องต้น'!$C$23</definedName>
    <definedName name="SubEle5" localSheetId="12">'[1]1.ข้อมูลเบื้องต้น'!$C$24</definedName>
    <definedName name="SubEle5">'[2]1.ข้อมูลเบื้องต้น'!$C$24</definedName>
    <definedName name="SubEle6">'[2]1.ข้อมูลเบื้องต้น'!$C$25</definedName>
    <definedName name="SubEle7">'[2]1.ข้อมูลเบื้องต้น'!$C$26</definedName>
    <definedName name="SubEle8">'[2]1.ข้อมูลเบื้องต้น'!$C$27</definedName>
    <definedName name="SubEle9">'[2]1.ข้อมูลเบื้องต้น'!$C$28</definedName>
    <definedName name="SubGen1" localSheetId="12">'[1]1.ข้อมูลเบื้องต้น'!$C$7</definedName>
    <definedName name="SubGen1">'[2]1.ข้อมูลเบื้องต้น'!$C$7</definedName>
    <definedName name="SubGen10" localSheetId="12">'[1]1.ข้อมูลเบื้องต้น'!$C$16</definedName>
    <definedName name="SubGen10">'[2]1.ข้อมูลเบื้องต้น'!$C$16</definedName>
    <definedName name="SubGen11" localSheetId="12">'[1]1.ข้อมูลเบื้องต้น'!$C$17</definedName>
    <definedName name="SubGen11">'[2]1.ข้อมูลเบื้องต้น'!$C$17</definedName>
    <definedName name="SubGen12" localSheetId="12">'[1]1.ข้อมูลเบื้องต้น'!$C$18</definedName>
    <definedName name="SubGen12">'[2]1.ข้อมูลเบื้องต้น'!$C$18</definedName>
    <definedName name="SubGen2" localSheetId="12">'[1]1.ข้อมูลเบื้องต้น'!$C$8</definedName>
    <definedName name="SubGen2">'[2]1.ข้อมูลเบื้องต้น'!$C$8</definedName>
    <definedName name="SubGen3" localSheetId="12">'[1]1.ข้อมูลเบื้องต้น'!$C$9</definedName>
    <definedName name="SubGen3">'[2]1.ข้อมูลเบื้องต้น'!$C$9</definedName>
    <definedName name="SubGen4" localSheetId="12">'[1]1.ข้อมูลเบื้องต้น'!$C$10</definedName>
    <definedName name="SubGen4">'[2]1.ข้อมูลเบื้องต้น'!$C$10</definedName>
    <definedName name="SubGen5" localSheetId="12">'[1]1.ข้อมูลเบื้องต้น'!$C$11</definedName>
    <definedName name="SubGen5">'[2]1.ข้อมูลเบื้องต้น'!$C$11</definedName>
    <definedName name="SubGen6" localSheetId="12">'[1]1.ข้อมูลเบื้องต้น'!$C$12</definedName>
    <definedName name="SubGen6">'[2]1.ข้อมูลเบื้องต้น'!$C$12</definedName>
    <definedName name="SubGen7" localSheetId="12">'[1]1.ข้อมูลเบื้องต้น'!$C$13</definedName>
    <definedName name="SubGen7">'[2]1.ข้อมูลเบื้องต้น'!$C$13</definedName>
    <definedName name="SubGen8" localSheetId="12">'[1]1.ข้อมูลเบื้องต้น'!$C$14</definedName>
    <definedName name="SubGen8">'[2]1.ข้อมูลเบื้องต้น'!$C$14</definedName>
    <definedName name="SubGen9" localSheetId="12">'[1]1.ข้อมูลเบื้องต้น'!$C$15</definedName>
    <definedName name="SubGen9">'[2]1.ข้อมูลเบื้องต้น'!$C$15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'[2]2.ชื่อนักเรียน'!$D$11</definedName>
    <definedName name="Surname10">'[2]2.ชื่อนักเรียน'!$D$20</definedName>
    <definedName name="Surname11">'[2]2.ชื่อนักเรียน'!$D$21</definedName>
    <definedName name="Surname12">'[2]2.ชื่อนักเรียน'!$D$22</definedName>
    <definedName name="Surname13">'[2]2.ชื่อนักเรียน'!$D$23</definedName>
    <definedName name="Surname14">'[2]2.ชื่อนักเรียน'!$D$24</definedName>
    <definedName name="Surname15">'[2]2.ชื่อนักเรียน'!$D$25</definedName>
    <definedName name="Surname16">'[2]2.ชื่อนักเรียน'!$D$26</definedName>
    <definedName name="Surname17">'[2]2.ชื่อนักเรียน'!$D$27</definedName>
    <definedName name="Surname18">'[2]2.ชื่อนักเรียน'!$D$28</definedName>
    <definedName name="Surname19">'[2]2.ชื่อนักเรียน'!$D$29</definedName>
    <definedName name="Surname2">'[2]2.ชื่อนักเรียน'!$D$12</definedName>
    <definedName name="Surname20">'[2]2.ชื่อนักเรียน'!$D$30</definedName>
    <definedName name="Surname21">'[2]2.ชื่อนักเรียน'!$D$31</definedName>
    <definedName name="Surname22">'[2]2.ชื่อนักเรียน'!$D$32</definedName>
    <definedName name="Surname23">'[2]2.ชื่อนักเรียน'!$D$33</definedName>
    <definedName name="Surname24">'[2]2.ชื่อนักเรียน'!$D$34</definedName>
    <definedName name="Surname25">'[2]2.ชื่อนักเรียน'!$D$35</definedName>
    <definedName name="Surname26">'[2]2.ชื่อนักเรียน'!$D$36</definedName>
    <definedName name="Surname27">'[2]2.ชื่อนักเรียน'!$D$37</definedName>
    <definedName name="Surname28">'[2]2.ชื่อนักเรียน'!$D$38</definedName>
    <definedName name="Surname29">'[2]2.ชื่อนักเรียน'!$D$39</definedName>
    <definedName name="Surname3">'[2]2.ชื่อนักเรียน'!$D$13</definedName>
    <definedName name="Surname30">'[2]2.ชื่อนักเรียน'!$D$40</definedName>
    <definedName name="Surname31">'[2]2.ชื่อนักเรียน'!$D$41</definedName>
    <definedName name="Surname32">'[2]2.ชื่อนักเรียน'!$D$42</definedName>
    <definedName name="Surname33">'[2]2.ชื่อนักเรียน'!$D$43</definedName>
    <definedName name="Surname34">'[2]2.ชื่อนักเรียน'!$D$44</definedName>
    <definedName name="Surname35">'[2]2.ชื่อนักเรียน'!$D$45</definedName>
    <definedName name="Surname36">'[2]2.ชื่อนักเรียน'!$D$46</definedName>
    <definedName name="Surname37">'[2]2.ชื่อนักเรียน'!$D$47</definedName>
    <definedName name="Surname38">'[2]2.ชื่อนักเรียน'!$D$48</definedName>
    <definedName name="Surname39">'[2]2.ชื่อนักเรียน'!$D$49</definedName>
    <definedName name="Surname4">'[2]2.ชื่อนักเรียน'!$D$14</definedName>
    <definedName name="Surname40">'[2]2.ชื่อนักเรียน'!$D$50</definedName>
    <definedName name="Surname41">'[2]2.ชื่อนักเรียน'!$D$51</definedName>
    <definedName name="Surname42">'[2]2.ชื่อนักเรียน'!$D$52</definedName>
    <definedName name="Surname43">'[2]2.ชื่อนักเรียน'!$D$53</definedName>
    <definedName name="Surname44">'[2]2.ชื่อนักเรียน'!$D$54</definedName>
    <definedName name="Surname45">'[2]2.ชื่อนักเรียน'!$D$55</definedName>
    <definedName name="Surname5">'[2]2.ชื่อนักเรียน'!$D$15</definedName>
    <definedName name="Surname6">'[2]2.ชื่อนักเรียน'!$D$16</definedName>
    <definedName name="Surname7">'[2]2.ชื่อนักเรียน'!$D$17</definedName>
    <definedName name="Surname8">'[2]2.ชื่อนักเรียน'!$D$18</definedName>
    <definedName name="Surname9">'[2]2.ชื่อนักเรียน'!$D$19</definedName>
    <definedName name="Time1">'[1]1.ข้อมูลเบื้องต้น'!$E$26</definedName>
    <definedName name="Time2">'[1]1.ข้อมูลเบื้องต้น'!$E$27</definedName>
    <definedName name="Time3">'[1]1.ข้อมูลเบื้องต้น'!$E$28</definedName>
    <definedName name="Time4">'[1]1.ข้อมูลเบื้องต้น'!$E$29</definedName>
    <definedName name="top">[1]final!$W$8:$AM$8</definedName>
    <definedName name="Year" localSheetId="12">'[1]1.ข้อมูลเบื้องต้น'!$L$2</definedName>
    <definedName name="Year">'[2]1.ข้อมูลเบื้องต้น'!$L$2</definedName>
    <definedName name="year1">'[3]1 ข้อมูลเบื้องต้น'!$C$6</definedName>
    <definedName name="year2">'[3]1 ข้อมูลเบื้องต้น'!$C$8</definedName>
    <definedName name="year3">'[3]1 ข้อมูลเบื้องต้น'!$C$10</definedName>
    <definedName name="เกรด0">'7.Summary'!$K$19</definedName>
    <definedName name="เกรด1">'7.Summary'!$K$18</definedName>
    <definedName name="เกรด1.5">'7.Summary'!$K$17</definedName>
    <definedName name="เกรด2">'7.Summary'!$K$16</definedName>
    <definedName name="เกรด2.5">'7.Summary'!$K$15</definedName>
    <definedName name="เกรด3.5">'7.Summary'!$K$13</definedName>
    <definedName name="เกรดสาม">'7.Summary'!$K$14</definedName>
    <definedName name="เกรดสี่">'7.Summary'!$K$12</definedName>
    <definedName name="ครูประจำชั้น1">'1.Basic Info'!$D$19</definedName>
    <definedName name="ครูประจำชั้น2">'1.Basic Info'!$D$21</definedName>
    <definedName name="ชั้น">'1.Basic Info'!$C$5</definedName>
    <definedName name="เดือนอนุมัติ">'1.Basic Info'!$E$33</definedName>
    <definedName name="ปีการศึกษา">'1.Basic Info'!$F$5</definedName>
    <definedName name="ปีอนุมัติ">'1.Basic Info'!$F$33</definedName>
    <definedName name="ผอ">'1.Basic Info'!$D$31</definedName>
    <definedName name="ผู้สอน">'1.Basic Info'!$D$17</definedName>
    <definedName name="ภาคเรียน">'1.Basic Info'!$F$7</definedName>
    <definedName name="มส">'7.Summary'!$K$20</definedName>
    <definedName name="ร">'7.Summary'!$K$21</definedName>
    <definedName name="รหัสวิชา">'1.Basic Info'!$C$11</definedName>
    <definedName name="รอง">'1.Basic Info'!$D$29</definedName>
    <definedName name="รายวิชา">'1.Basic Info'!$E$11</definedName>
    <definedName name="วัดผล">'1.Basic Info'!$D$27</definedName>
    <definedName name="วันอนุมัติ">'1.Basic Info'!$D$33</definedName>
    <definedName name="หน่วยกิต">'1.Basic Info'!$F$13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8" l="1"/>
  <c r="EK11" i="40"/>
  <c r="EK12" i="40"/>
  <c r="EK13" i="40"/>
  <c r="EK14" i="40"/>
  <c r="EK15" i="40"/>
  <c r="EK16" i="40"/>
  <c r="EK17" i="40"/>
  <c r="EK18" i="40"/>
  <c r="EK19" i="40"/>
  <c r="EK20" i="40"/>
  <c r="EK21" i="40"/>
  <c r="EK22" i="40"/>
  <c r="EK23" i="40"/>
  <c r="EK24" i="40"/>
  <c r="EK25" i="40"/>
  <c r="EK26" i="40"/>
  <c r="EK27" i="40"/>
  <c r="EK28" i="40"/>
  <c r="EK29" i="40"/>
  <c r="EK30" i="40"/>
  <c r="EK31" i="40"/>
  <c r="EK32" i="40"/>
  <c r="EK33" i="40"/>
  <c r="EK34" i="40"/>
  <c r="EK35" i="40"/>
  <c r="EK36" i="40"/>
  <c r="EK37" i="40"/>
  <c r="EK38" i="40"/>
  <c r="EK39" i="40"/>
  <c r="EK40" i="40"/>
  <c r="EK41" i="40"/>
  <c r="EK42" i="40"/>
  <c r="EK43" i="40"/>
  <c r="EK44" i="40"/>
  <c r="EK45" i="40"/>
  <c r="EK46" i="40"/>
  <c r="EK47" i="40"/>
  <c r="EK48" i="40"/>
  <c r="EK49" i="40"/>
  <c r="EK50" i="40"/>
  <c r="EK51" i="40"/>
  <c r="EK52" i="40"/>
  <c r="EK53" i="40"/>
  <c r="EK54" i="40"/>
  <c r="EK10" i="40"/>
  <c r="E52" i="36" l="1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H50" i="45"/>
  <c r="G50" i="45"/>
  <c r="I48" i="45"/>
  <c r="E47" i="45"/>
  <c r="H45" i="45"/>
  <c r="G45" i="45"/>
  <c r="K43" i="45"/>
  <c r="J43" i="45"/>
  <c r="G42" i="45"/>
  <c r="F42" i="45"/>
  <c r="J40" i="45"/>
  <c r="I40" i="45"/>
  <c r="F39" i="45"/>
  <c r="E39" i="45"/>
  <c r="G31" i="45"/>
  <c r="K29" i="45"/>
  <c r="G10" i="45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HJ52" i="37"/>
  <c r="K50" i="45" s="1"/>
  <c r="HJ51" i="37"/>
  <c r="K49" i="45" s="1"/>
  <c r="HJ50" i="37"/>
  <c r="K48" i="45" s="1"/>
  <c r="HJ49" i="37"/>
  <c r="K47" i="45" s="1"/>
  <c r="HJ48" i="37"/>
  <c r="K46" i="45" s="1"/>
  <c r="HJ47" i="37"/>
  <c r="K45" i="45" s="1"/>
  <c r="HJ46" i="37"/>
  <c r="K44" i="45" s="1"/>
  <c r="HJ45" i="37"/>
  <c r="HJ44" i="37"/>
  <c r="K42" i="45" s="1"/>
  <c r="HJ43" i="37"/>
  <c r="K41" i="45" s="1"/>
  <c r="HJ42" i="37"/>
  <c r="K40" i="45" s="1"/>
  <c r="HJ41" i="37"/>
  <c r="K39" i="45" s="1"/>
  <c r="HJ40" i="37"/>
  <c r="K38" i="45" s="1"/>
  <c r="HJ39" i="37"/>
  <c r="K37" i="45" s="1"/>
  <c r="HJ38" i="37"/>
  <c r="K36" i="45" s="1"/>
  <c r="HJ37" i="37"/>
  <c r="K35" i="45" s="1"/>
  <c r="HJ36" i="37"/>
  <c r="K34" i="45" s="1"/>
  <c r="HJ35" i="37"/>
  <c r="K33" i="45" s="1"/>
  <c r="HJ34" i="37"/>
  <c r="K32" i="45" s="1"/>
  <c r="HJ33" i="37"/>
  <c r="K31" i="45" s="1"/>
  <c r="HJ32" i="37"/>
  <c r="K30" i="45" s="1"/>
  <c r="HJ31" i="37"/>
  <c r="HJ30" i="37"/>
  <c r="K28" i="45" s="1"/>
  <c r="HJ29" i="37"/>
  <c r="K27" i="45" s="1"/>
  <c r="HJ28" i="37"/>
  <c r="K26" i="45" s="1"/>
  <c r="HJ27" i="37"/>
  <c r="K25" i="45" s="1"/>
  <c r="HJ26" i="37"/>
  <c r="K24" i="45" s="1"/>
  <c r="HJ25" i="37"/>
  <c r="K23" i="45" s="1"/>
  <c r="HJ24" i="37"/>
  <c r="K22" i="45" s="1"/>
  <c r="HJ23" i="37"/>
  <c r="K21" i="45" s="1"/>
  <c r="HJ22" i="37"/>
  <c r="K20" i="45" s="1"/>
  <c r="HJ21" i="37"/>
  <c r="K19" i="45" s="1"/>
  <c r="HJ20" i="37"/>
  <c r="K18" i="45" s="1"/>
  <c r="HJ19" i="37"/>
  <c r="K17" i="45" s="1"/>
  <c r="HJ18" i="37"/>
  <c r="K16" i="45" s="1"/>
  <c r="HJ17" i="37"/>
  <c r="K15" i="45" s="1"/>
  <c r="HJ16" i="37"/>
  <c r="K14" i="45" s="1"/>
  <c r="HJ15" i="37"/>
  <c r="K13" i="45" s="1"/>
  <c r="HJ14" i="37"/>
  <c r="K12" i="45" s="1"/>
  <c r="HJ13" i="37"/>
  <c r="K11" i="45" s="1"/>
  <c r="HJ12" i="37"/>
  <c r="K10" i="45" s="1"/>
  <c r="HJ11" i="37"/>
  <c r="K9" i="45" s="1"/>
  <c r="HJ10" i="37"/>
  <c r="K8" i="45" s="1"/>
  <c r="HJ9" i="37"/>
  <c r="K7" i="45" s="1"/>
  <c r="HJ8" i="37"/>
  <c r="K6" i="45" s="1"/>
  <c r="GI41" i="37"/>
  <c r="J39" i="45" s="1"/>
  <c r="GI52" i="37"/>
  <c r="J50" i="45" s="1"/>
  <c r="GI51" i="37"/>
  <c r="J49" i="45" s="1"/>
  <c r="GI50" i="37"/>
  <c r="J48" i="45" s="1"/>
  <c r="GI49" i="37"/>
  <c r="J47" i="45" s="1"/>
  <c r="GI48" i="37"/>
  <c r="J46" i="45" s="1"/>
  <c r="GI47" i="37"/>
  <c r="J45" i="45" s="1"/>
  <c r="GI46" i="37"/>
  <c r="J44" i="45" s="1"/>
  <c r="GI45" i="37"/>
  <c r="GI44" i="37"/>
  <c r="J42" i="45" s="1"/>
  <c r="GI43" i="37"/>
  <c r="J41" i="45" s="1"/>
  <c r="GI42" i="37"/>
  <c r="GI40" i="37"/>
  <c r="J38" i="45" s="1"/>
  <c r="GI39" i="37"/>
  <c r="J37" i="45" s="1"/>
  <c r="GI38" i="37"/>
  <c r="J36" i="45" s="1"/>
  <c r="GI37" i="37"/>
  <c r="J35" i="45" s="1"/>
  <c r="GI36" i="37"/>
  <c r="J34" i="45" s="1"/>
  <c r="GI35" i="37"/>
  <c r="J33" i="45" s="1"/>
  <c r="GI34" i="37"/>
  <c r="J32" i="45" s="1"/>
  <c r="GI33" i="37"/>
  <c r="J31" i="45" s="1"/>
  <c r="GI32" i="37"/>
  <c r="J30" i="45" s="1"/>
  <c r="GI31" i="37"/>
  <c r="J29" i="45" s="1"/>
  <c r="GI30" i="37"/>
  <c r="J28" i="45" s="1"/>
  <c r="GI29" i="37"/>
  <c r="J27" i="45" s="1"/>
  <c r="GI28" i="37"/>
  <c r="J26" i="45" s="1"/>
  <c r="GI27" i="37"/>
  <c r="J25" i="45" s="1"/>
  <c r="GI26" i="37"/>
  <c r="J24" i="45" s="1"/>
  <c r="GI25" i="37"/>
  <c r="J23" i="45" s="1"/>
  <c r="GI24" i="37"/>
  <c r="J22" i="45" s="1"/>
  <c r="GI23" i="37"/>
  <c r="J21" i="45" s="1"/>
  <c r="GI22" i="37"/>
  <c r="J20" i="45" s="1"/>
  <c r="GI21" i="37"/>
  <c r="J19" i="45" s="1"/>
  <c r="GI20" i="37"/>
  <c r="J18" i="45" s="1"/>
  <c r="GI19" i="37"/>
  <c r="J17" i="45" s="1"/>
  <c r="GI18" i="37"/>
  <c r="J16" i="45" s="1"/>
  <c r="GI17" i="37"/>
  <c r="J15" i="45" s="1"/>
  <c r="GI16" i="37"/>
  <c r="J14" i="45" s="1"/>
  <c r="GI15" i="37"/>
  <c r="J13" i="45" s="1"/>
  <c r="GI14" i="37"/>
  <c r="J12" i="45" s="1"/>
  <c r="GI13" i="37"/>
  <c r="J11" i="45" s="1"/>
  <c r="GI12" i="37"/>
  <c r="J10" i="45" s="1"/>
  <c r="GI11" i="37"/>
  <c r="J9" i="45" s="1"/>
  <c r="GI10" i="37"/>
  <c r="J8" i="45" s="1"/>
  <c r="GI9" i="37"/>
  <c r="J7" i="45" s="1"/>
  <c r="GI8" i="37"/>
  <c r="J6" i="45" s="1"/>
  <c r="FH52" i="37"/>
  <c r="I50" i="45" s="1"/>
  <c r="FH51" i="37"/>
  <c r="I49" i="45" s="1"/>
  <c r="FH50" i="37"/>
  <c r="FH49" i="37"/>
  <c r="I47" i="45" s="1"/>
  <c r="FH48" i="37"/>
  <c r="I46" i="45" s="1"/>
  <c r="FH47" i="37"/>
  <c r="I45" i="45" s="1"/>
  <c r="FH46" i="37"/>
  <c r="I44" i="45" s="1"/>
  <c r="FH45" i="37"/>
  <c r="I43" i="45" s="1"/>
  <c r="FH44" i="37"/>
  <c r="I42" i="45" s="1"/>
  <c r="FH43" i="37"/>
  <c r="I41" i="45" s="1"/>
  <c r="FH42" i="37"/>
  <c r="FH41" i="37"/>
  <c r="I39" i="45" s="1"/>
  <c r="FH40" i="37"/>
  <c r="I38" i="45" s="1"/>
  <c r="FH39" i="37"/>
  <c r="I37" i="45" s="1"/>
  <c r="FH38" i="37"/>
  <c r="I36" i="45" s="1"/>
  <c r="FH37" i="37"/>
  <c r="I35" i="45" s="1"/>
  <c r="FH36" i="37"/>
  <c r="I34" i="45" s="1"/>
  <c r="FH35" i="37"/>
  <c r="I33" i="45" s="1"/>
  <c r="FH34" i="37"/>
  <c r="I32" i="45" s="1"/>
  <c r="FH33" i="37"/>
  <c r="I31" i="45" s="1"/>
  <c r="FH32" i="37"/>
  <c r="I30" i="45" s="1"/>
  <c r="FH31" i="37"/>
  <c r="I29" i="45" s="1"/>
  <c r="FH30" i="37"/>
  <c r="I28" i="45" s="1"/>
  <c r="FH29" i="37"/>
  <c r="I27" i="45" s="1"/>
  <c r="FH28" i="37"/>
  <c r="I26" i="45" s="1"/>
  <c r="FH27" i="37"/>
  <c r="I25" i="45" s="1"/>
  <c r="FH26" i="37"/>
  <c r="I24" i="45" s="1"/>
  <c r="FH25" i="37"/>
  <c r="I23" i="45" s="1"/>
  <c r="FH24" i="37"/>
  <c r="I22" i="45" s="1"/>
  <c r="FH23" i="37"/>
  <c r="I21" i="45" s="1"/>
  <c r="FH22" i="37"/>
  <c r="I20" i="45" s="1"/>
  <c r="FH21" i="37"/>
  <c r="I19" i="45" s="1"/>
  <c r="FH20" i="37"/>
  <c r="I18" i="45" s="1"/>
  <c r="FH19" i="37"/>
  <c r="I17" i="45" s="1"/>
  <c r="FH18" i="37"/>
  <c r="I16" i="45" s="1"/>
  <c r="FH17" i="37"/>
  <c r="I15" i="45" s="1"/>
  <c r="FH16" i="37"/>
  <c r="I14" i="45" s="1"/>
  <c r="FH15" i="37"/>
  <c r="I13" i="45" s="1"/>
  <c r="FH14" i="37"/>
  <c r="I12" i="45" s="1"/>
  <c r="FH13" i="37"/>
  <c r="I11" i="45" s="1"/>
  <c r="FH12" i="37"/>
  <c r="I10" i="45" s="1"/>
  <c r="FH11" i="37"/>
  <c r="I9" i="45" s="1"/>
  <c r="FH10" i="37"/>
  <c r="I8" i="45" s="1"/>
  <c r="FH9" i="37"/>
  <c r="I7" i="45" s="1"/>
  <c r="FH8" i="37"/>
  <c r="I6" i="45" s="1"/>
  <c r="EG52" i="37"/>
  <c r="EG51" i="37"/>
  <c r="H49" i="45" s="1"/>
  <c r="EG50" i="37"/>
  <c r="H48" i="45" s="1"/>
  <c r="EG49" i="37"/>
  <c r="H47" i="45" s="1"/>
  <c r="EG48" i="37"/>
  <c r="H46" i="45" s="1"/>
  <c r="EG47" i="37"/>
  <c r="EG46" i="37"/>
  <c r="H44" i="45" s="1"/>
  <c r="EG45" i="37"/>
  <c r="H43" i="45" s="1"/>
  <c r="EG44" i="37"/>
  <c r="H42" i="45" s="1"/>
  <c r="EG43" i="37"/>
  <c r="H41" i="45" s="1"/>
  <c r="EG42" i="37"/>
  <c r="H40" i="45" s="1"/>
  <c r="EG41" i="37"/>
  <c r="H39" i="45" s="1"/>
  <c r="EG40" i="37"/>
  <c r="H38" i="45" s="1"/>
  <c r="EG39" i="37"/>
  <c r="H37" i="45" s="1"/>
  <c r="EG38" i="37"/>
  <c r="H36" i="45" s="1"/>
  <c r="EG37" i="37"/>
  <c r="H35" i="45" s="1"/>
  <c r="EG36" i="37"/>
  <c r="H34" i="45" s="1"/>
  <c r="EG35" i="37"/>
  <c r="H33" i="45" s="1"/>
  <c r="EG34" i="37"/>
  <c r="H32" i="45" s="1"/>
  <c r="EG33" i="37"/>
  <c r="H31" i="45" s="1"/>
  <c r="EG32" i="37"/>
  <c r="H30" i="45" s="1"/>
  <c r="EG31" i="37"/>
  <c r="H29" i="45" s="1"/>
  <c r="EG30" i="37"/>
  <c r="H28" i="45" s="1"/>
  <c r="EG29" i="37"/>
  <c r="H27" i="45" s="1"/>
  <c r="EG28" i="37"/>
  <c r="H26" i="45" s="1"/>
  <c r="EG27" i="37"/>
  <c r="H25" i="45" s="1"/>
  <c r="EG26" i="37"/>
  <c r="H24" i="45" s="1"/>
  <c r="EG25" i="37"/>
  <c r="H23" i="45" s="1"/>
  <c r="EG24" i="37"/>
  <c r="H22" i="45" s="1"/>
  <c r="EG23" i="37"/>
  <c r="H21" i="45" s="1"/>
  <c r="EG22" i="37"/>
  <c r="H20" i="45" s="1"/>
  <c r="EG21" i="37"/>
  <c r="H19" i="45" s="1"/>
  <c r="EG20" i="37"/>
  <c r="H18" i="45" s="1"/>
  <c r="EG19" i="37"/>
  <c r="H17" i="45" s="1"/>
  <c r="EG18" i="37"/>
  <c r="H16" i="45" s="1"/>
  <c r="EG17" i="37"/>
  <c r="H15" i="45" s="1"/>
  <c r="EG16" i="37"/>
  <c r="H14" i="45" s="1"/>
  <c r="EG15" i="37"/>
  <c r="H13" i="45" s="1"/>
  <c r="EG14" i="37"/>
  <c r="H12" i="45" s="1"/>
  <c r="EG13" i="37"/>
  <c r="H11" i="45" s="1"/>
  <c r="EG12" i="37"/>
  <c r="H10" i="45" s="1"/>
  <c r="EG11" i="37"/>
  <c r="H9" i="45" s="1"/>
  <c r="EG10" i="37"/>
  <c r="H8" i="45" s="1"/>
  <c r="EG9" i="37"/>
  <c r="H7" i="45" s="1"/>
  <c r="EG8" i="37"/>
  <c r="H6" i="45" s="1"/>
  <c r="DF52" i="37"/>
  <c r="DF51" i="37"/>
  <c r="G49" i="45" s="1"/>
  <c r="DF50" i="37"/>
  <c r="G48" i="45" s="1"/>
  <c r="DF49" i="37"/>
  <c r="G47" i="45" s="1"/>
  <c r="DF48" i="37"/>
  <c r="G46" i="45" s="1"/>
  <c r="DF47" i="37"/>
  <c r="DF46" i="37"/>
  <c r="G44" i="45" s="1"/>
  <c r="DF45" i="37"/>
  <c r="G43" i="45" s="1"/>
  <c r="DF44" i="37"/>
  <c r="DF43" i="37"/>
  <c r="G41" i="45" s="1"/>
  <c r="DF42" i="37"/>
  <c r="G40" i="45" s="1"/>
  <c r="DF41" i="37"/>
  <c r="G39" i="45" s="1"/>
  <c r="DF40" i="37"/>
  <c r="G38" i="45" s="1"/>
  <c r="DF39" i="37"/>
  <c r="G37" i="45" s="1"/>
  <c r="DF38" i="37"/>
  <c r="G36" i="45" s="1"/>
  <c r="DF37" i="37"/>
  <c r="G35" i="45" s="1"/>
  <c r="DF36" i="37"/>
  <c r="G34" i="45" s="1"/>
  <c r="DF35" i="37"/>
  <c r="G33" i="45" s="1"/>
  <c r="DF34" i="37"/>
  <c r="G32" i="45" s="1"/>
  <c r="DF33" i="37"/>
  <c r="DF32" i="37"/>
  <c r="G30" i="45" s="1"/>
  <c r="DF31" i="37"/>
  <c r="G29" i="45" s="1"/>
  <c r="DF30" i="37"/>
  <c r="G28" i="45" s="1"/>
  <c r="DF29" i="37"/>
  <c r="G27" i="45" s="1"/>
  <c r="DF28" i="37"/>
  <c r="G26" i="45" s="1"/>
  <c r="DF27" i="37"/>
  <c r="G25" i="45" s="1"/>
  <c r="DF26" i="37"/>
  <c r="G24" i="45" s="1"/>
  <c r="DF25" i="37"/>
  <c r="G23" i="45" s="1"/>
  <c r="DF24" i="37"/>
  <c r="G22" i="45" s="1"/>
  <c r="DF23" i="37"/>
  <c r="G21" i="45" s="1"/>
  <c r="DF22" i="37"/>
  <c r="G20" i="45" s="1"/>
  <c r="DF21" i="37"/>
  <c r="G19" i="45" s="1"/>
  <c r="DF20" i="37"/>
  <c r="G18" i="45" s="1"/>
  <c r="DF19" i="37"/>
  <c r="G17" i="45" s="1"/>
  <c r="DF18" i="37"/>
  <c r="G16" i="45" s="1"/>
  <c r="DF17" i="37"/>
  <c r="G15" i="45" s="1"/>
  <c r="DF16" i="37"/>
  <c r="G14" i="45" s="1"/>
  <c r="DF15" i="37"/>
  <c r="G13" i="45" s="1"/>
  <c r="DF14" i="37"/>
  <c r="G12" i="45" s="1"/>
  <c r="DF13" i="37"/>
  <c r="G11" i="45" s="1"/>
  <c r="DF12" i="37"/>
  <c r="DF11" i="37"/>
  <c r="G9" i="45" s="1"/>
  <c r="DF10" i="37"/>
  <c r="G8" i="45" s="1"/>
  <c r="DF9" i="37"/>
  <c r="G7" i="45" s="1"/>
  <c r="DF8" i="37"/>
  <c r="G6" i="45" s="1"/>
  <c r="CE52" i="37"/>
  <c r="F50" i="45" s="1"/>
  <c r="CE51" i="37"/>
  <c r="F49" i="45" s="1"/>
  <c r="CE50" i="37"/>
  <c r="F48" i="45" s="1"/>
  <c r="CE49" i="37"/>
  <c r="F47" i="45" s="1"/>
  <c r="CE48" i="37"/>
  <c r="F46" i="45" s="1"/>
  <c r="CE47" i="37"/>
  <c r="F45" i="45" s="1"/>
  <c r="CE46" i="37"/>
  <c r="F44" i="45" s="1"/>
  <c r="CE45" i="37"/>
  <c r="F43" i="45" s="1"/>
  <c r="CE44" i="37"/>
  <c r="CE43" i="37"/>
  <c r="F41" i="45" s="1"/>
  <c r="CE42" i="37"/>
  <c r="F40" i="45" s="1"/>
  <c r="CE41" i="37"/>
  <c r="CE40" i="37"/>
  <c r="F38" i="45" s="1"/>
  <c r="CE39" i="37"/>
  <c r="F37" i="45" s="1"/>
  <c r="CE38" i="37"/>
  <c r="F36" i="45" s="1"/>
  <c r="CE37" i="37"/>
  <c r="F35" i="45" s="1"/>
  <c r="CE36" i="37"/>
  <c r="F34" i="45" s="1"/>
  <c r="CE35" i="37"/>
  <c r="F33" i="45" s="1"/>
  <c r="CE34" i="37"/>
  <c r="F32" i="45" s="1"/>
  <c r="CE33" i="37"/>
  <c r="F31" i="45" s="1"/>
  <c r="CE32" i="37"/>
  <c r="F30" i="45" s="1"/>
  <c r="CE31" i="37"/>
  <c r="F29" i="45" s="1"/>
  <c r="CE30" i="37"/>
  <c r="F28" i="45" s="1"/>
  <c r="CE29" i="37"/>
  <c r="F27" i="45" s="1"/>
  <c r="CE28" i="37"/>
  <c r="F26" i="45" s="1"/>
  <c r="CE27" i="37"/>
  <c r="F25" i="45" s="1"/>
  <c r="CE26" i="37"/>
  <c r="F24" i="45" s="1"/>
  <c r="CE25" i="37"/>
  <c r="F23" i="45" s="1"/>
  <c r="CE24" i="37"/>
  <c r="F22" i="45" s="1"/>
  <c r="CE23" i="37"/>
  <c r="F21" i="45" s="1"/>
  <c r="CE22" i="37"/>
  <c r="F20" i="45" s="1"/>
  <c r="CE21" i="37"/>
  <c r="F19" i="45" s="1"/>
  <c r="CE20" i="37"/>
  <c r="F18" i="45" s="1"/>
  <c r="CE19" i="37"/>
  <c r="F17" i="45" s="1"/>
  <c r="CE18" i="37"/>
  <c r="F16" i="45" s="1"/>
  <c r="CE17" i="37"/>
  <c r="F15" i="45" s="1"/>
  <c r="CE16" i="37"/>
  <c r="F14" i="45" s="1"/>
  <c r="CE15" i="37"/>
  <c r="F13" i="45" s="1"/>
  <c r="CE14" i="37"/>
  <c r="F12" i="45" s="1"/>
  <c r="CE13" i="37"/>
  <c r="F11" i="45" s="1"/>
  <c r="CE12" i="37"/>
  <c r="F10" i="45" s="1"/>
  <c r="CE11" i="37"/>
  <c r="F9" i="45" s="1"/>
  <c r="CE10" i="37"/>
  <c r="F8" i="45" s="1"/>
  <c r="CE9" i="37"/>
  <c r="F7" i="45" s="1"/>
  <c r="CE8" i="37"/>
  <c r="F6" i="45" s="1"/>
  <c r="BD52" i="37"/>
  <c r="E50" i="45" s="1"/>
  <c r="BD51" i="37"/>
  <c r="E49" i="45" s="1"/>
  <c r="BD50" i="37"/>
  <c r="E48" i="45" s="1"/>
  <c r="BD49" i="37"/>
  <c r="BD48" i="37"/>
  <c r="E46" i="45" s="1"/>
  <c r="BD47" i="37"/>
  <c r="E45" i="45" s="1"/>
  <c r="BD46" i="37"/>
  <c r="E44" i="45" s="1"/>
  <c r="BD45" i="37"/>
  <c r="E43" i="45" s="1"/>
  <c r="BD44" i="37"/>
  <c r="E42" i="45" s="1"/>
  <c r="BD43" i="37"/>
  <c r="E41" i="45" s="1"/>
  <c r="BD42" i="37"/>
  <c r="E40" i="45" s="1"/>
  <c r="BD41" i="37"/>
  <c r="BD40" i="37"/>
  <c r="E38" i="45" s="1"/>
  <c r="BD39" i="37"/>
  <c r="E37" i="45" s="1"/>
  <c r="BD38" i="37"/>
  <c r="E36" i="45" s="1"/>
  <c r="BD37" i="37"/>
  <c r="E35" i="45" s="1"/>
  <c r="BD36" i="37"/>
  <c r="E34" i="45" s="1"/>
  <c r="BD35" i="37"/>
  <c r="E33" i="45" s="1"/>
  <c r="BD34" i="37"/>
  <c r="E32" i="45" s="1"/>
  <c r="BD33" i="37"/>
  <c r="E31" i="45" s="1"/>
  <c r="BD32" i="37"/>
  <c r="E30" i="45" s="1"/>
  <c r="BD31" i="37"/>
  <c r="E29" i="45" s="1"/>
  <c r="BD30" i="37"/>
  <c r="E28" i="45" s="1"/>
  <c r="BD29" i="37"/>
  <c r="E27" i="45" s="1"/>
  <c r="BD28" i="37"/>
  <c r="E26" i="45" s="1"/>
  <c r="BD27" i="37"/>
  <c r="E25" i="45" s="1"/>
  <c r="BD26" i="37"/>
  <c r="E24" i="45" s="1"/>
  <c r="BD25" i="37"/>
  <c r="E23" i="45" s="1"/>
  <c r="BD24" i="37"/>
  <c r="E22" i="45" s="1"/>
  <c r="BD23" i="37"/>
  <c r="E21" i="45" s="1"/>
  <c r="BD22" i="37"/>
  <c r="E20" i="45" s="1"/>
  <c r="BD21" i="37"/>
  <c r="E19" i="45" s="1"/>
  <c r="BD20" i="37"/>
  <c r="E18" i="45" s="1"/>
  <c r="BD19" i="37"/>
  <c r="E17" i="45" s="1"/>
  <c r="BD18" i="37"/>
  <c r="E16" i="45" s="1"/>
  <c r="BD17" i="37"/>
  <c r="E15" i="45" s="1"/>
  <c r="BD16" i="37"/>
  <c r="E14" i="45" s="1"/>
  <c r="BD15" i="37"/>
  <c r="E13" i="45" s="1"/>
  <c r="BD14" i="37"/>
  <c r="E12" i="45" s="1"/>
  <c r="BD13" i="37"/>
  <c r="E11" i="45" s="1"/>
  <c r="BD12" i="37"/>
  <c r="E10" i="45" s="1"/>
  <c r="BD11" i="37"/>
  <c r="E9" i="45" s="1"/>
  <c r="BD10" i="37"/>
  <c r="E8" i="45" s="1"/>
  <c r="BD9" i="37"/>
  <c r="E7" i="45" s="1"/>
  <c r="BD8" i="37"/>
  <c r="E6" i="45" s="1"/>
  <c r="AC52" i="37"/>
  <c r="D50" i="45" s="1"/>
  <c r="AC51" i="37"/>
  <c r="D49" i="45" s="1"/>
  <c r="AC50" i="37"/>
  <c r="D48" i="45" s="1"/>
  <c r="AC49" i="37"/>
  <c r="D47" i="45" s="1"/>
  <c r="AC48" i="37"/>
  <c r="D46" i="45" s="1"/>
  <c r="AC47" i="37"/>
  <c r="D45" i="45" s="1"/>
  <c r="AC46" i="37"/>
  <c r="D44" i="45" s="1"/>
  <c r="AC45" i="37"/>
  <c r="D43" i="45" s="1"/>
  <c r="AC44" i="37"/>
  <c r="D42" i="45" s="1"/>
  <c r="AC43" i="37"/>
  <c r="D41" i="45" s="1"/>
  <c r="AC42" i="37"/>
  <c r="D40" i="45" s="1"/>
  <c r="AC41" i="37"/>
  <c r="D39" i="45" s="1"/>
  <c r="AC40" i="37"/>
  <c r="D38" i="45" s="1"/>
  <c r="AC39" i="37"/>
  <c r="D37" i="45" s="1"/>
  <c r="AC38" i="37"/>
  <c r="D36" i="45" s="1"/>
  <c r="AC37" i="37"/>
  <c r="D35" i="45" s="1"/>
  <c r="AC36" i="37"/>
  <c r="D34" i="45" s="1"/>
  <c r="AC35" i="37"/>
  <c r="D33" i="45" s="1"/>
  <c r="AC34" i="37"/>
  <c r="D32" i="45" s="1"/>
  <c r="AC33" i="37"/>
  <c r="D31" i="45" s="1"/>
  <c r="AC32" i="37"/>
  <c r="D30" i="45" s="1"/>
  <c r="AC31" i="37"/>
  <c r="D29" i="45" s="1"/>
  <c r="AC30" i="37"/>
  <c r="D28" i="45" s="1"/>
  <c r="AC29" i="37"/>
  <c r="D27" i="45" s="1"/>
  <c r="AC28" i="37"/>
  <c r="D26" i="45" s="1"/>
  <c r="AC27" i="37"/>
  <c r="D25" i="45" s="1"/>
  <c r="AC26" i="37"/>
  <c r="D24" i="45" s="1"/>
  <c r="AC25" i="37"/>
  <c r="D23" i="45" s="1"/>
  <c r="AC24" i="37"/>
  <c r="D22" i="45" s="1"/>
  <c r="AC23" i="37"/>
  <c r="D21" i="45" s="1"/>
  <c r="AC22" i="37"/>
  <c r="D20" i="45" s="1"/>
  <c r="AC21" i="37"/>
  <c r="D19" i="45" s="1"/>
  <c r="AC20" i="37"/>
  <c r="D18" i="45" s="1"/>
  <c r="AC19" i="37"/>
  <c r="D17" i="45" s="1"/>
  <c r="AC18" i="37"/>
  <c r="D16" i="45" s="1"/>
  <c r="AC16" i="37"/>
  <c r="D14" i="45" s="1"/>
  <c r="AC15" i="37"/>
  <c r="D13" i="45" s="1"/>
  <c r="AC14" i="37"/>
  <c r="D12" i="45" s="1"/>
  <c r="AC13" i="37"/>
  <c r="D11" i="45" s="1"/>
  <c r="AC12" i="37"/>
  <c r="D10" i="45" s="1"/>
  <c r="AC11" i="37"/>
  <c r="D9" i="45" s="1"/>
  <c r="AC10" i="37"/>
  <c r="D8" i="45" s="1"/>
  <c r="AC9" i="37"/>
  <c r="D7" i="45" s="1"/>
  <c r="AC8" i="37"/>
  <c r="D6" i="45" s="1"/>
  <c r="AC17" i="37"/>
  <c r="D15" i="45" s="1"/>
  <c r="IR11" i="40"/>
  <c r="IR12" i="40"/>
  <c r="IR13" i="40"/>
  <c r="IR14" i="40"/>
  <c r="IR15" i="40"/>
  <c r="IR16" i="40"/>
  <c r="IR17" i="40"/>
  <c r="IR18" i="40"/>
  <c r="IR19" i="40"/>
  <c r="IR20" i="40"/>
  <c r="IR21" i="40"/>
  <c r="IR22" i="40"/>
  <c r="IR23" i="40"/>
  <c r="IR24" i="40"/>
  <c r="IR25" i="40"/>
  <c r="IR26" i="40"/>
  <c r="IR27" i="40"/>
  <c r="IR28" i="40"/>
  <c r="IR29" i="40"/>
  <c r="IR30" i="40"/>
  <c r="IR31" i="40"/>
  <c r="IR32" i="40"/>
  <c r="IR33" i="40"/>
  <c r="IR34" i="40"/>
  <c r="IR35" i="40"/>
  <c r="IR36" i="40"/>
  <c r="IR37" i="40"/>
  <c r="IR38" i="40"/>
  <c r="IR39" i="40"/>
  <c r="IR40" i="40"/>
  <c r="IR41" i="40"/>
  <c r="IR42" i="40"/>
  <c r="IR43" i="40"/>
  <c r="IR44" i="40"/>
  <c r="IR45" i="40"/>
  <c r="IR46" i="40"/>
  <c r="IR47" i="40"/>
  <c r="IR48" i="40"/>
  <c r="IR49" i="40"/>
  <c r="IR50" i="40"/>
  <c r="IR51" i="40"/>
  <c r="IR52" i="40"/>
  <c r="IR53" i="40"/>
  <c r="IR54" i="40"/>
  <c r="IR10" i="40"/>
  <c r="X6" i="29"/>
  <c r="X7" i="29"/>
  <c r="X8" i="29"/>
  <c r="X9" i="29"/>
  <c r="X10" i="29"/>
  <c r="X11" i="29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" i="29"/>
  <c r="U5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6" i="29"/>
  <c r="W7" i="29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T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29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V50" i="29" l="1"/>
  <c r="X50" i="29"/>
  <c r="V53" i="29"/>
  <c r="X53" i="29"/>
  <c r="X52" i="29"/>
  <c r="X51" i="29"/>
  <c r="V51" i="29"/>
  <c r="V52" i="29"/>
  <c r="E11" i="28"/>
  <c r="IQ54" i="40"/>
  <c r="IP54" i="40"/>
  <c r="IO54" i="40"/>
  <c r="IN54" i="40"/>
  <c r="IM54" i="40"/>
  <c r="IL54" i="40"/>
  <c r="IK54" i="40"/>
  <c r="IJ54" i="40"/>
  <c r="II54" i="40"/>
  <c r="IH54" i="40"/>
  <c r="IQ53" i="40"/>
  <c r="IP53" i="40"/>
  <c r="IO53" i="40"/>
  <c r="IN53" i="40"/>
  <c r="IM53" i="40"/>
  <c r="IL53" i="40"/>
  <c r="IK53" i="40"/>
  <c r="IJ53" i="40"/>
  <c r="II53" i="40"/>
  <c r="IH53" i="40"/>
  <c r="IQ52" i="40"/>
  <c r="IP52" i="40"/>
  <c r="IO52" i="40"/>
  <c r="IN52" i="40"/>
  <c r="IM52" i="40"/>
  <c r="IL52" i="40"/>
  <c r="IK52" i="40"/>
  <c r="IJ52" i="40"/>
  <c r="II52" i="40"/>
  <c r="IH52" i="40"/>
  <c r="IQ51" i="40"/>
  <c r="IP51" i="40"/>
  <c r="IO51" i="40"/>
  <c r="IN51" i="40"/>
  <c r="IM51" i="40"/>
  <c r="IL51" i="40"/>
  <c r="IK51" i="40"/>
  <c r="IJ51" i="40"/>
  <c r="II51" i="40"/>
  <c r="IH51" i="40"/>
  <c r="IQ50" i="40"/>
  <c r="IP50" i="40"/>
  <c r="IO50" i="40"/>
  <c r="IN50" i="40"/>
  <c r="IM50" i="40"/>
  <c r="IL50" i="40"/>
  <c r="IK50" i="40"/>
  <c r="IJ50" i="40"/>
  <c r="II50" i="40"/>
  <c r="IH50" i="40"/>
  <c r="IQ49" i="40"/>
  <c r="IP49" i="40"/>
  <c r="IO49" i="40"/>
  <c r="IN49" i="40"/>
  <c r="IM49" i="40"/>
  <c r="IL49" i="40"/>
  <c r="IK49" i="40"/>
  <c r="IJ49" i="40"/>
  <c r="II49" i="40"/>
  <c r="IH49" i="40"/>
  <c r="IQ48" i="40"/>
  <c r="IP48" i="40"/>
  <c r="IO48" i="40"/>
  <c r="IN48" i="40"/>
  <c r="IM48" i="40"/>
  <c r="IL48" i="40"/>
  <c r="IK48" i="40"/>
  <c r="IJ48" i="40"/>
  <c r="II48" i="40"/>
  <c r="IH48" i="40"/>
  <c r="IQ47" i="40"/>
  <c r="IP47" i="40"/>
  <c r="IO47" i="40"/>
  <c r="IN47" i="40"/>
  <c r="IM47" i="40"/>
  <c r="IL47" i="40"/>
  <c r="IK47" i="40"/>
  <c r="IJ47" i="40"/>
  <c r="II47" i="40"/>
  <c r="IH47" i="40"/>
  <c r="IQ46" i="40"/>
  <c r="IP46" i="40"/>
  <c r="IO46" i="40"/>
  <c r="IN46" i="40"/>
  <c r="IM46" i="40"/>
  <c r="IL46" i="40"/>
  <c r="IK46" i="40"/>
  <c r="IJ46" i="40"/>
  <c r="II46" i="40"/>
  <c r="IH46" i="40"/>
  <c r="IQ45" i="40"/>
  <c r="IP45" i="40"/>
  <c r="IO45" i="40"/>
  <c r="IN45" i="40"/>
  <c r="IM45" i="40"/>
  <c r="IL45" i="40"/>
  <c r="IK45" i="40"/>
  <c r="IJ45" i="40"/>
  <c r="II45" i="40"/>
  <c r="IH45" i="40"/>
  <c r="IQ44" i="40"/>
  <c r="IP44" i="40"/>
  <c r="IO44" i="40"/>
  <c r="IN44" i="40"/>
  <c r="IM44" i="40"/>
  <c r="IL44" i="40"/>
  <c r="IK44" i="40"/>
  <c r="IJ44" i="40"/>
  <c r="II44" i="40"/>
  <c r="IH44" i="40"/>
  <c r="IQ43" i="40"/>
  <c r="IP43" i="40"/>
  <c r="IO43" i="40"/>
  <c r="IN43" i="40"/>
  <c r="IM43" i="40"/>
  <c r="IL43" i="40"/>
  <c r="IK43" i="40"/>
  <c r="IJ43" i="40"/>
  <c r="II43" i="40"/>
  <c r="IH43" i="40"/>
  <c r="IQ42" i="40"/>
  <c r="IP42" i="40"/>
  <c r="IO42" i="40"/>
  <c r="IN42" i="40"/>
  <c r="IM42" i="40"/>
  <c r="IL42" i="40"/>
  <c r="IK42" i="40"/>
  <c r="IJ42" i="40"/>
  <c r="II42" i="40"/>
  <c r="IH42" i="40"/>
  <c r="IQ41" i="40"/>
  <c r="IP41" i="40"/>
  <c r="IO41" i="40"/>
  <c r="IN41" i="40"/>
  <c r="IM41" i="40"/>
  <c r="IL41" i="40"/>
  <c r="IK41" i="40"/>
  <c r="IJ41" i="40"/>
  <c r="II41" i="40"/>
  <c r="IH41" i="40"/>
  <c r="IQ40" i="40"/>
  <c r="IP40" i="40"/>
  <c r="IO40" i="40"/>
  <c r="IN40" i="40"/>
  <c r="IM40" i="40"/>
  <c r="IL40" i="40"/>
  <c r="IK40" i="40"/>
  <c r="IJ40" i="40"/>
  <c r="II40" i="40"/>
  <c r="IH40" i="40"/>
  <c r="IQ39" i="40"/>
  <c r="IP39" i="40"/>
  <c r="IO39" i="40"/>
  <c r="IN39" i="40"/>
  <c r="IM39" i="40"/>
  <c r="IL39" i="40"/>
  <c r="IK39" i="40"/>
  <c r="IJ39" i="40"/>
  <c r="II39" i="40"/>
  <c r="IH39" i="40"/>
  <c r="IQ38" i="40"/>
  <c r="IP38" i="40"/>
  <c r="IO38" i="40"/>
  <c r="IN38" i="40"/>
  <c r="IM38" i="40"/>
  <c r="IL38" i="40"/>
  <c r="IK38" i="40"/>
  <c r="IJ38" i="40"/>
  <c r="II38" i="40"/>
  <c r="IH38" i="40"/>
  <c r="IQ37" i="40"/>
  <c r="IP37" i="40"/>
  <c r="IO37" i="40"/>
  <c r="IN37" i="40"/>
  <c r="IM37" i="40"/>
  <c r="IL37" i="40"/>
  <c r="IK37" i="40"/>
  <c r="IJ37" i="40"/>
  <c r="II37" i="40"/>
  <c r="IH37" i="40"/>
  <c r="IQ36" i="40"/>
  <c r="IP36" i="40"/>
  <c r="IO36" i="40"/>
  <c r="IN36" i="40"/>
  <c r="IM36" i="40"/>
  <c r="IL36" i="40"/>
  <c r="IK36" i="40"/>
  <c r="IJ36" i="40"/>
  <c r="II36" i="40"/>
  <c r="IH36" i="40"/>
  <c r="IQ35" i="40"/>
  <c r="IP35" i="40"/>
  <c r="IO35" i="40"/>
  <c r="IN35" i="40"/>
  <c r="IM35" i="40"/>
  <c r="IL35" i="40"/>
  <c r="IK35" i="40"/>
  <c r="IJ35" i="40"/>
  <c r="II35" i="40"/>
  <c r="IH35" i="40"/>
  <c r="IQ34" i="40"/>
  <c r="IP34" i="40"/>
  <c r="IO34" i="40"/>
  <c r="IN34" i="40"/>
  <c r="IM34" i="40"/>
  <c r="IL34" i="40"/>
  <c r="IK34" i="40"/>
  <c r="IJ34" i="40"/>
  <c r="II34" i="40"/>
  <c r="IH34" i="40"/>
  <c r="IQ33" i="40"/>
  <c r="IP33" i="40"/>
  <c r="IO33" i="40"/>
  <c r="IN33" i="40"/>
  <c r="IM33" i="40"/>
  <c r="IL33" i="40"/>
  <c r="IK33" i="40"/>
  <c r="IJ33" i="40"/>
  <c r="II33" i="40"/>
  <c r="IH33" i="40"/>
  <c r="IQ32" i="40"/>
  <c r="IP32" i="40"/>
  <c r="IO32" i="40"/>
  <c r="IN32" i="40"/>
  <c r="IM32" i="40"/>
  <c r="IL32" i="40"/>
  <c r="IK32" i="40"/>
  <c r="IJ32" i="40"/>
  <c r="II32" i="40"/>
  <c r="IH32" i="40"/>
  <c r="IQ31" i="40"/>
  <c r="IP31" i="40"/>
  <c r="IO31" i="40"/>
  <c r="IN31" i="40"/>
  <c r="IM31" i="40"/>
  <c r="IL31" i="40"/>
  <c r="IK31" i="40"/>
  <c r="IJ31" i="40"/>
  <c r="II31" i="40"/>
  <c r="IH31" i="40"/>
  <c r="IQ30" i="40"/>
  <c r="IP30" i="40"/>
  <c r="IO30" i="40"/>
  <c r="IN30" i="40"/>
  <c r="IM30" i="40"/>
  <c r="IL30" i="40"/>
  <c r="IK30" i="40"/>
  <c r="IJ30" i="40"/>
  <c r="II30" i="40"/>
  <c r="IH30" i="40"/>
  <c r="IQ29" i="40"/>
  <c r="IP29" i="40"/>
  <c r="IO29" i="40"/>
  <c r="IN29" i="40"/>
  <c r="IM29" i="40"/>
  <c r="IL29" i="40"/>
  <c r="IK29" i="40"/>
  <c r="IJ29" i="40"/>
  <c r="II29" i="40"/>
  <c r="IH29" i="40"/>
  <c r="IQ28" i="40"/>
  <c r="IP28" i="40"/>
  <c r="IO28" i="40"/>
  <c r="IN28" i="40"/>
  <c r="IM28" i="40"/>
  <c r="IL28" i="40"/>
  <c r="IK28" i="40"/>
  <c r="IJ28" i="40"/>
  <c r="II28" i="40"/>
  <c r="IH28" i="40"/>
  <c r="IQ27" i="40"/>
  <c r="IP27" i="40"/>
  <c r="IO27" i="40"/>
  <c r="IN27" i="40"/>
  <c r="IM27" i="40"/>
  <c r="IL27" i="40"/>
  <c r="IK27" i="40"/>
  <c r="IJ27" i="40"/>
  <c r="II27" i="40"/>
  <c r="IH27" i="40"/>
  <c r="IQ26" i="40"/>
  <c r="IP26" i="40"/>
  <c r="IO26" i="40"/>
  <c r="IN26" i="40"/>
  <c r="IM26" i="40"/>
  <c r="IL26" i="40"/>
  <c r="IK26" i="40"/>
  <c r="IJ26" i="40"/>
  <c r="II26" i="40"/>
  <c r="IH26" i="40"/>
  <c r="IQ25" i="40"/>
  <c r="IP25" i="40"/>
  <c r="IO25" i="40"/>
  <c r="IN25" i="40"/>
  <c r="IM25" i="40"/>
  <c r="IL25" i="40"/>
  <c r="IK25" i="40"/>
  <c r="IJ25" i="40"/>
  <c r="II25" i="40"/>
  <c r="IH25" i="40"/>
  <c r="IQ24" i="40"/>
  <c r="IP24" i="40"/>
  <c r="IO24" i="40"/>
  <c r="IN24" i="40"/>
  <c r="IM24" i="40"/>
  <c r="IL24" i="40"/>
  <c r="IK24" i="40"/>
  <c r="IJ24" i="40"/>
  <c r="II24" i="40"/>
  <c r="IH24" i="40"/>
  <c r="IQ23" i="40"/>
  <c r="IP23" i="40"/>
  <c r="IO23" i="40"/>
  <c r="IN23" i="40"/>
  <c r="IM23" i="40"/>
  <c r="IL23" i="40"/>
  <c r="IK23" i="40"/>
  <c r="IJ23" i="40"/>
  <c r="II23" i="40"/>
  <c r="IH23" i="40"/>
  <c r="IQ22" i="40"/>
  <c r="IP22" i="40"/>
  <c r="IO22" i="40"/>
  <c r="IN22" i="40"/>
  <c r="IM22" i="40"/>
  <c r="IL22" i="40"/>
  <c r="IK22" i="40"/>
  <c r="IJ22" i="40"/>
  <c r="II22" i="40"/>
  <c r="IH22" i="40"/>
  <c r="IQ21" i="40"/>
  <c r="IP21" i="40"/>
  <c r="IO21" i="40"/>
  <c r="IN21" i="40"/>
  <c r="IM21" i="40"/>
  <c r="IL21" i="40"/>
  <c r="IK21" i="40"/>
  <c r="IJ21" i="40"/>
  <c r="II21" i="40"/>
  <c r="IH21" i="40"/>
  <c r="IQ20" i="40"/>
  <c r="IP20" i="40"/>
  <c r="IO20" i="40"/>
  <c r="IN20" i="40"/>
  <c r="IM20" i="40"/>
  <c r="IL20" i="40"/>
  <c r="IK20" i="40"/>
  <c r="IJ20" i="40"/>
  <c r="II20" i="40"/>
  <c r="IH20" i="40"/>
  <c r="IQ19" i="40"/>
  <c r="IP19" i="40"/>
  <c r="IO19" i="40"/>
  <c r="IN19" i="40"/>
  <c r="IM19" i="40"/>
  <c r="IL19" i="40"/>
  <c r="IK19" i="40"/>
  <c r="IJ19" i="40"/>
  <c r="II19" i="40"/>
  <c r="IH19" i="40"/>
  <c r="IQ18" i="40"/>
  <c r="IP18" i="40"/>
  <c r="IO18" i="40"/>
  <c r="IN18" i="40"/>
  <c r="IM18" i="40"/>
  <c r="IL18" i="40"/>
  <c r="IK18" i="40"/>
  <c r="IJ18" i="40"/>
  <c r="II18" i="40"/>
  <c r="IH18" i="40"/>
  <c r="IQ17" i="40"/>
  <c r="IP17" i="40"/>
  <c r="IO17" i="40"/>
  <c r="IN17" i="40"/>
  <c r="IM17" i="40"/>
  <c r="IL17" i="40"/>
  <c r="IK17" i="40"/>
  <c r="IJ17" i="40"/>
  <c r="II17" i="40"/>
  <c r="IH17" i="40"/>
  <c r="IQ16" i="40"/>
  <c r="IP16" i="40"/>
  <c r="IO16" i="40"/>
  <c r="IN16" i="40"/>
  <c r="IM16" i="40"/>
  <c r="IL16" i="40"/>
  <c r="IK16" i="40"/>
  <c r="IJ16" i="40"/>
  <c r="II16" i="40"/>
  <c r="IH16" i="40"/>
  <c r="IQ15" i="40"/>
  <c r="IP15" i="40"/>
  <c r="IO15" i="40"/>
  <c r="IN15" i="40"/>
  <c r="IM15" i="40"/>
  <c r="IL15" i="40"/>
  <c r="IK15" i="40"/>
  <c r="IJ15" i="40"/>
  <c r="II15" i="40"/>
  <c r="IH15" i="40"/>
  <c r="IQ14" i="40"/>
  <c r="IP14" i="40"/>
  <c r="IO14" i="40"/>
  <c r="IN14" i="40"/>
  <c r="IM14" i="40"/>
  <c r="IL14" i="40"/>
  <c r="IK14" i="40"/>
  <c r="IJ14" i="40"/>
  <c r="II14" i="40"/>
  <c r="IH14" i="40"/>
  <c r="IQ13" i="40"/>
  <c r="IP13" i="40"/>
  <c r="IO13" i="40"/>
  <c r="IN13" i="40"/>
  <c r="IM13" i="40"/>
  <c r="IL13" i="40"/>
  <c r="IK13" i="40"/>
  <c r="IJ13" i="40"/>
  <c r="II13" i="40"/>
  <c r="IH13" i="40"/>
  <c r="IQ12" i="40"/>
  <c r="IP12" i="40"/>
  <c r="IO12" i="40"/>
  <c r="IN12" i="40"/>
  <c r="IM12" i="40"/>
  <c r="IL12" i="40"/>
  <c r="IK12" i="40"/>
  <c r="IJ12" i="40"/>
  <c r="II12" i="40"/>
  <c r="IH12" i="40"/>
  <c r="IQ11" i="40"/>
  <c r="IP11" i="40"/>
  <c r="IO11" i="40"/>
  <c r="IN11" i="40"/>
  <c r="IM11" i="40"/>
  <c r="IL11" i="40"/>
  <c r="IK11" i="40"/>
  <c r="IJ11" i="40"/>
  <c r="II11" i="40"/>
  <c r="IH11" i="40"/>
  <c r="IQ10" i="40"/>
  <c r="IP10" i="40"/>
  <c r="IO10" i="40"/>
  <c r="IN10" i="40"/>
  <c r="IM10" i="40"/>
  <c r="IL10" i="40"/>
  <c r="IK10" i="40"/>
  <c r="IJ10" i="40"/>
  <c r="II10" i="40"/>
  <c r="IH10" i="40"/>
  <c r="IG54" i="40"/>
  <c r="IF54" i="40"/>
  <c r="IE54" i="40"/>
  <c r="ID54" i="40"/>
  <c r="IC54" i="40"/>
  <c r="IB54" i="40"/>
  <c r="IA54" i="40"/>
  <c r="HZ54" i="40"/>
  <c r="HY54" i="40"/>
  <c r="HX54" i="40"/>
  <c r="HW54" i="40"/>
  <c r="HV54" i="40"/>
  <c r="HU54" i="40"/>
  <c r="HT54" i="40"/>
  <c r="HS54" i="40"/>
  <c r="HR54" i="40"/>
  <c r="HQ54" i="40"/>
  <c r="HP54" i="40"/>
  <c r="HO54" i="40"/>
  <c r="HN54" i="40"/>
  <c r="HM54" i="40"/>
  <c r="HL54" i="40"/>
  <c r="HK54" i="40"/>
  <c r="HJ54" i="40"/>
  <c r="HI54" i="40"/>
  <c r="HH54" i="40"/>
  <c r="HG54" i="40"/>
  <c r="HF54" i="40"/>
  <c r="HE54" i="40"/>
  <c r="HD54" i="40"/>
  <c r="HC54" i="40"/>
  <c r="HB54" i="40"/>
  <c r="HA54" i="40"/>
  <c r="GZ54" i="40"/>
  <c r="GY54" i="40"/>
  <c r="GX54" i="40"/>
  <c r="GW54" i="40"/>
  <c r="GV54" i="40"/>
  <c r="GU54" i="40"/>
  <c r="GT54" i="40"/>
  <c r="GS54" i="40"/>
  <c r="GR54" i="40"/>
  <c r="GQ54" i="40"/>
  <c r="GP54" i="40"/>
  <c r="GO54" i="40"/>
  <c r="GN54" i="40"/>
  <c r="GM54" i="40"/>
  <c r="GL54" i="40"/>
  <c r="GK54" i="40"/>
  <c r="GJ54" i="40"/>
  <c r="IG53" i="40"/>
  <c r="IF53" i="40"/>
  <c r="IE53" i="40"/>
  <c r="ID53" i="40"/>
  <c r="IC53" i="40"/>
  <c r="IB53" i="40"/>
  <c r="IA53" i="40"/>
  <c r="HZ53" i="40"/>
  <c r="HY53" i="40"/>
  <c r="HX53" i="40"/>
  <c r="HW53" i="40"/>
  <c r="HV53" i="40"/>
  <c r="HU53" i="40"/>
  <c r="HT53" i="40"/>
  <c r="HS53" i="40"/>
  <c r="HR53" i="40"/>
  <c r="HQ53" i="40"/>
  <c r="HP53" i="40"/>
  <c r="HO53" i="40"/>
  <c r="HN53" i="40"/>
  <c r="HM53" i="40"/>
  <c r="HL53" i="40"/>
  <c r="HK53" i="40"/>
  <c r="HJ53" i="40"/>
  <c r="HI53" i="40"/>
  <c r="HH53" i="40"/>
  <c r="HG53" i="40"/>
  <c r="HF53" i="40"/>
  <c r="HE53" i="40"/>
  <c r="HD53" i="40"/>
  <c r="HC53" i="40"/>
  <c r="HB53" i="40"/>
  <c r="HA53" i="40"/>
  <c r="GZ53" i="40"/>
  <c r="GY53" i="40"/>
  <c r="GX53" i="40"/>
  <c r="GW53" i="40"/>
  <c r="GV53" i="40"/>
  <c r="GU53" i="40"/>
  <c r="GT53" i="40"/>
  <c r="GS53" i="40"/>
  <c r="GR53" i="40"/>
  <c r="GQ53" i="40"/>
  <c r="GP53" i="40"/>
  <c r="GO53" i="40"/>
  <c r="GN53" i="40"/>
  <c r="GM53" i="40"/>
  <c r="GL53" i="40"/>
  <c r="GK53" i="40"/>
  <c r="GJ53" i="40"/>
  <c r="IG52" i="40"/>
  <c r="IF52" i="40"/>
  <c r="IE52" i="40"/>
  <c r="ID52" i="40"/>
  <c r="IC52" i="40"/>
  <c r="IB52" i="40"/>
  <c r="IA52" i="40"/>
  <c r="HZ52" i="40"/>
  <c r="HY52" i="40"/>
  <c r="HX52" i="40"/>
  <c r="HW52" i="40"/>
  <c r="HV52" i="40"/>
  <c r="HU52" i="40"/>
  <c r="HT52" i="40"/>
  <c r="HS52" i="40"/>
  <c r="HR52" i="40"/>
  <c r="HQ52" i="40"/>
  <c r="HP52" i="40"/>
  <c r="HO52" i="40"/>
  <c r="HN52" i="40"/>
  <c r="HM52" i="40"/>
  <c r="HL52" i="40"/>
  <c r="HK52" i="40"/>
  <c r="HJ52" i="40"/>
  <c r="HI52" i="40"/>
  <c r="HH52" i="40"/>
  <c r="HG52" i="40"/>
  <c r="HF52" i="40"/>
  <c r="HE52" i="40"/>
  <c r="HD52" i="40"/>
  <c r="HC52" i="40"/>
  <c r="HB52" i="40"/>
  <c r="HA52" i="40"/>
  <c r="GZ52" i="40"/>
  <c r="GY52" i="40"/>
  <c r="GX52" i="40"/>
  <c r="GW52" i="40"/>
  <c r="GV52" i="40"/>
  <c r="GU52" i="40"/>
  <c r="GT52" i="40"/>
  <c r="GS52" i="40"/>
  <c r="GR52" i="40"/>
  <c r="GQ52" i="40"/>
  <c r="GP52" i="40"/>
  <c r="GO52" i="40"/>
  <c r="GN52" i="40"/>
  <c r="GM52" i="40"/>
  <c r="GL52" i="40"/>
  <c r="GK52" i="40"/>
  <c r="GJ52" i="40"/>
  <c r="IG51" i="40"/>
  <c r="IF51" i="40"/>
  <c r="IE51" i="40"/>
  <c r="ID51" i="40"/>
  <c r="IC51" i="40"/>
  <c r="IB51" i="40"/>
  <c r="IA51" i="40"/>
  <c r="HZ51" i="40"/>
  <c r="HY51" i="40"/>
  <c r="HX51" i="40"/>
  <c r="HW51" i="40"/>
  <c r="HV51" i="40"/>
  <c r="HU51" i="40"/>
  <c r="HT51" i="40"/>
  <c r="HS51" i="40"/>
  <c r="HR51" i="40"/>
  <c r="HQ51" i="40"/>
  <c r="HP51" i="40"/>
  <c r="HO51" i="40"/>
  <c r="HN51" i="40"/>
  <c r="HM51" i="40"/>
  <c r="HL51" i="40"/>
  <c r="HK51" i="40"/>
  <c r="HJ51" i="40"/>
  <c r="HI51" i="40"/>
  <c r="HH51" i="40"/>
  <c r="HG51" i="40"/>
  <c r="HF51" i="40"/>
  <c r="HE51" i="40"/>
  <c r="HD51" i="40"/>
  <c r="HC51" i="40"/>
  <c r="HB51" i="40"/>
  <c r="HA51" i="40"/>
  <c r="GZ51" i="40"/>
  <c r="GY51" i="40"/>
  <c r="GX51" i="40"/>
  <c r="GW51" i="40"/>
  <c r="GV51" i="40"/>
  <c r="GU51" i="40"/>
  <c r="GT51" i="40"/>
  <c r="GS51" i="40"/>
  <c r="GR51" i="40"/>
  <c r="GQ51" i="40"/>
  <c r="GP51" i="40"/>
  <c r="GO51" i="40"/>
  <c r="GN51" i="40"/>
  <c r="GM51" i="40"/>
  <c r="GL51" i="40"/>
  <c r="GK51" i="40"/>
  <c r="GJ51" i="40"/>
  <c r="IG50" i="40"/>
  <c r="IF50" i="40"/>
  <c r="IE50" i="40"/>
  <c r="ID50" i="40"/>
  <c r="IC50" i="40"/>
  <c r="IB50" i="40"/>
  <c r="IA50" i="40"/>
  <c r="HZ50" i="40"/>
  <c r="HY50" i="40"/>
  <c r="HX50" i="40"/>
  <c r="HW50" i="40"/>
  <c r="HV50" i="40"/>
  <c r="HU50" i="40"/>
  <c r="HT50" i="40"/>
  <c r="HS50" i="40"/>
  <c r="HR50" i="40"/>
  <c r="HQ50" i="40"/>
  <c r="HP50" i="40"/>
  <c r="HO50" i="40"/>
  <c r="HN50" i="40"/>
  <c r="HM50" i="40"/>
  <c r="HL50" i="40"/>
  <c r="HK50" i="40"/>
  <c r="HJ50" i="40"/>
  <c r="HI50" i="40"/>
  <c r="HH50" i="40"/>
  <c r="HG50" i="40"/>
  <c r="HF50" i="40"/>
  <c r="HE50" i="40"/>
  <c r="HD50" i="40"/>
  <c r="HC50" i="40"/>
  <c r="HB50" i="40"/>
  <c r="HA50" i="40"/>
  <c r="GZ50" i="40"/>
  <c r="GY50" i="40"/>
  <c r="GX50" i="40"/>
  <c r="GW50" i="40"/>
  <c r="GV50" i="40"/>
  <c r="GU50" i="40"/>
  <c r="GT50" i="40"/>
  <c r="GS50" i="40"/>
  <c r="GR50" i="40"/>
  <c r="GQ50" i="40"/>
  <c r="GP50" i="40"/>
  <c r="GO50" i="40"/>
  <c r="GN50" i="40"/>
  <c r="GM50" i="40"/>
  <c r="GL50" i="40"/>
  <c r="GK50" i="40"/>
  <c r="GJ50" i="40"/>
  <c r="IG49" i="40"/>
  <c r="IF49" i="40"/>
  <c r="IE49" i="40"/>
  <c r="ID49" i="40"/>
  <c r="IC49" i="40"/>
  <c r="IB49" i="40"/>
  <c r="IA49" i="40"/>
  <c r="HZ49" i="40"/>
  <c r="HY49" i="40"/>
  <c r="HX49" i="40"/>
  <c r="HW49" i="40"/>
  <c r="HV49" i="40"/>
  <c r="HU49" i="40"/>
  <c r="HT49" i="40"/>
  <c r="HS49" i="40"/>
  <c r="HR49" i="40"/>
  <c r="HQ49" i="40"/>
  <c r="HP49" i="40"/>
  <c r="HO49" i="40"/>
  <c r="HN49" i="40"/>
  <c r="HM49" i="40"/>
  <c r="HL49" i="40"/>
  <c r="HK49" i="40"/>
  <c r="HJ49" i="40"/>
  <c r="HI49" i="40"/>
  <c r="HH49" i="40"/>
  <c r="HG49" i="40"/>
  <c r="HF49" i="40"/>
  <c r="HE49" i="40"/>
  <c r="HD49" i="40"/>
  <c r="HC49" i="40"/>
  <c r="HB49" i="40"/>
  <c r="HA49" i="40"/>
  <c r="GZ49" i="40"/>
  <c r="GY49" i="40"/>
  <c r="GX49" i="40"/>
  <c r="GW49" i="40"/>
  <c r="GV49" i="40"/>
  <c r="GU49" i="40"/>
  <c r="GT49" i="40"/>
  <c r="GS49" i="40"/>
  <c r="GR49" i="40"/>
  <c r="GQ49" i="40"/>
  <c r="GP49" i="40"/>
  <c r="GO49" i="40"/>
  <c r="GN49" i="40"/>
  <c r="GM49" i="40"/>
  <c r="GL49" i="40"/>
  <c r="GK49" i="40"/>
  <c r="GJ49" i="40"/>
  <c r="IG48" i="40"/>
  <c r="IF48" i="40"/>
  <c r="IE48" i="40"/>
  <c r="ID48" i="40"/>
  <c r="IC48" i="40"/>
  <c r="IB48" i="40"/>
  <c r="IA48" i="40"/>
  <c r="HZ48" i="40"/>
  <c r="HY48" i="40"/>
  <c r="HX48" i="40"/>
  <c r="HW48" i="40"/>
  <c r="HV48" i="40"/>
  <c r="HU48" i="40"/>
  <c r="HT48" i="40"/>
  <c r="HS48" i="40"/>
  <c r="HR48" i="40"/>
  <c r="HQ48" i="40"/>
  <c r="HP48" i="40"/>
  <c r="HO48" i="40"/>
  <c r="HN48" i="40"/>
  <c r="HM48" i="40"/>
  <c r="HL48" i="40"/>
  <c r="HK48" i="40"/>
  <c r="HJ48" i="40"/>
  <c r="HI48" i="40"/>
  <c r="HH48" i="40"/>
  <c r="HG48" i="40"/>
  <c r="HF48" i="40"/>
  <c r="HE48" i="40"/>
  <c r="HD48" i="40"/>
  <c r="HC48" i="40"/>
  <c r="HB48" i="40"/>
  <c r="HA48" i="40"/>
  <c r="GZ48" i="40"/>
  <c r="GY48" i="40"/>
  <c r="GX48" i="40"/>
  <c r="GW48" i="40"/>
  <c r="GV48" i="40"/>
  <c r="GU48" i="40"/>
  <c r="GT48" i="40"/>
  <c r="GS48" i="40"/>
  <c r="GR48" i="40"/>
  <c r="GQ48" i="40"/>
  <c r="GP48" i="40"/>
  <c r="GO48" i="40"/>
  <c r="GN48" i="40"/>
  <c r="GM48" i="40"/>
  <c r="GL48" i="40"/>
  <c r="GK48" i="40"/>
  <c r="GJ48" i="40"/>
  <c r="IG47" i="40"/>
  <c r="IF47" i="40"/>
  <c r="IE47" i="40"/>
  <c r="ID47" i="40"/>
  <c r="IC47" i="40"/>
  <c r="IB47" i="40"/>
  <c r="IA47" i="40"/>
  <c r="HZ47" i="40"/>
  <c r="HY47" i="40"/>
  <c r="HX47" i="40"/>
  <c r="HW47" i="40"/>
  <c r="HV47" i="40"/>
  <c r="HU47" i="40"/>
  <c r="HT47" i="40"/>
  <c r="HS47" i="40"/>
  <c r="HR47" i="40"/>
  <c r="HQ47" i="40"/>
  <c r="HP47" i="40"/>
  <c r="HO47" i="40"/>
  <c r="HN47" i="40"/>
  <c r="HM47" i="40"/>
  <c r="HL47" i="40"/>
  <c r="HK47" i="40"/>
  <c r="HJ47" i="40"/>
  <c r="HI47" i="40"/>
  <c r="HH47" i="40"/>
  <c r="HG47" i="40"/>
  <c r="HF47" i="40"/>
  <c r="HE47" i="40"/>
  <c r="HD47" i="40"/>
  <c r="HC47" i="40"/>
  <c r="HB47" i="40"/>
  <c r="HA47" i="40"/>
  <c r="GZ47" i="40"/>
  <c r="GY47" i="40"/>
  <c r="GX47" i="40"/>
  <c r="GW47" i="40"/>
  <c r="GV47" i="40"/>
  <c r="GU47" i="40"/>
  <c r="GT47" i="40"/>
  <c r="GS47" i="40"/>
  <c r="GR47" i="40"/>
  <c r="GQ47" i="40"/>
  <c r="GP47" i="40"/>
  <c r="GO47" i="40"/>
  <c r="GN47" i="40"/>
  <c r="GM47" i="40"/>
  <c r="GL47" i="40"/>
  <c r="GK47" i="40"/>
  <c r="GJ47" i="40"/>
  <c r="IG46" i="40"/>
  <c r="IF46" i="40"/>
  <c r="IE46" i="40"/>
  <c r="ID46" i="40"/>
  <c r="IC46" i="40"/>
  <c r="IB46" i="40"/>
  <c r="IA46" i="40"/>
  <c r="HZ46" i="40"/>
  <c r="HY46" i="40"/>
  <c r="HX46" i="40"/>
  <c r="HW46" i="40"/>
  <c r="HV46" i="40"/>
  <c r="HU46" i="40"/>
  <c r="HT46" i="40"/>
  <c r="HS46" i="40"/>
  <c r="HR46" i="40"/>
  <c r="HQ46" i="40"/>
  <c r="HP46" i="40"/>
  <c r="HO46" i="40"/>
  <c r="HN46" i="40"/>
  <c r="HM46" i="40"/>
  <c r="HL46" i="40"/>
  <c r="HK46" i="40"/>
  <c r="HJ46" i="40"/>
  <c r="HI46" i="40"/>
  <c r="HH46" i="40"/>
  <c r="HG46" i="40"/>
  <c r="HF46" i="40"/>
  <c r="HE46" i="40"/>
  <c r="HD46" i="40"/>
  <c r="HC46" i="40"/>
  <c r="HB46" i="40"/>
  <c r="HA46" i="40"/>
  <c r="GZ46" i="40"/>
  <c r="GY46" i="40"/>
  <c r="GX46" i="40"/>
  <c r="GW46" i="40"/>
  <c r="GV46" i="40"/>
  <c r="GU46" i="40"/>
  <c r="GT46" i="40"/>
  <c r="GS46" i="40"/>
  <c r="GR46" i="40"/>
  <c r="GQ46" i="40"/>
  <c r="GP46" i="40"/>
  <c r="GO46" i="40"/>
  <c r="GN46" i="40"/>
  <c r="GM46" i="40"/>
  <c r="GL46" i="40"/>
  <c r="GK46" i="40"/>
  <c r="GJ46" i="40"/>
  <c r="IG45" i="40"/>
  <c r="IF45" i="40"/>
  <c r="IE45" i="40"/>
  <c r="ID45" i="40"/>
  <c r="IC45" i="40"/>
  <c r="IB45" i="40"/>
  <c r="IA45" i="40"/>
  <c r="HZ45" i="40"/>
  <c r="HY45" i="40"/>
  <c r="HX45" i="40"/>
  <c r="HW45" i="40"/>
  <c r="HV45" i="40"/>
  <c r="HU45" i="40"/>
  <c r="HT45" i="40"/>
  <c r="HS45" i="40"/>
  <c r="HR45" i="40"/>
  <c r="HQ45" i="40"/>
  <c r="HP45" i="40"/>
  <c r="HO45" i="40"/>
  <c r="HN45" i="40"/>
  <c r="HM45" i="40"/>
  <c r="HL45" i="40"/>
  <c r="HK45" i="40"/>
  <c r="HJ45" i="40"/>
  <c r="HI45" i="40"/>
  <c r="HH45" i="40"/>
  <c r="HG45" i="40"/>
  <c r="HF45" i="40"/>
  <c r="HE45" i="40"/>
  <c r="HD45" i="40"/>
  <c r="HC45" i="40"/>
  <c r="HB45" i="40"/>
  <c r="HA45" i="40"/>
  <c r="GZ45" i="40"/>
  <c r="GY45" i="40"/>
  <c r="GX45" i="40"/>
  <c r="GW45" i="40"/>
  <c r="GV45" i="40"/>
  <c r="GU45" i="40"/>
  <c r="GT45" i="40"/>
  <c r="GS45" i="40"/>
  <c r="GR45" i="40"/>
  <c r="GQ45" i="40"/>
  <c r="GP45" i="40"/>
  <c r="GO45" i="40"/>
  <c r="GN45" i="40"/>
  <c r="GM45" i="40"/>
  <c r="GL45" i="40"/>
  <c r="GK45" i="40"/>
  <c r="GJ45" i="40"/>
  <c r="IG44" i="40"/>
  <c r="IF44" i="40"/>
  <c r="IE44" i="40"/>
  <c r="ID44" i="40"/>
  <c r="IC44" i="40"/>
  <c r="IB44" i="40"/>
  <c r="IA44" i="40"/>
  <c r="HZ44" i="40"/>
  <c r="HY44" i="40"/>
  <c r="HX44" i="40"/>
  <c r="HW44" i="40"/>
  <c r="HV44" i="40"/>
  <c r="HU44" i="40"/>
  <c r="HT44" i="40"/>
  <c r="HS44" i="40"/>
  <c r="HR44" i="40"/>
  <c r="HQ44" i="40"/>
  <c r="HP44" i="40"/>
  <c r="HO44" i="40"/>
  <c r="HN44" i="40"/>
  <c r="HM44" i="40"/>
  <c r="HL44" i="40"/>
  <c r="HK44" i="40"/>
  <c r="HJ44" i="40"/>
  <c r="HI44" i="40"/>
  <c r="HH44" i="40"/>
  <c r="HG44" i="40"/>
  <c r="HF44" i="40"/>
  <c r="HE44" i="40"/>
  <c r="HD44" i="40"/>
  <c r="HC44" i="40"/>
  <c r="HB44" i="40"/>
  <c r="HA44" i="40"/>
  <c r="GZ44" i="40"/>
  <c r="GY44" i="40"/>
  <c r="GX44" i="40"/>
  <c r="GW44" i="40"/>
  <c r="GV44" i="40"/>
  <c r="GU44" i="40"/>
  <c r="GT44" i="40"/>
  <c r="GS44" i="40"/>
  <c r="GR44" i="40"/>
  <c r="GQ44" i="40"/>
  <c r="GP44" i="40"/>
  <c r="GO44" i="40"/>
  <c r="GN44" i="40"/>
  <c r="GM44" i="40"/>
  <c r="GL44" i="40"/>
  <c r="GK44" i="40"/>
  <c r="GJ44" i="40"/>
  <c r="IG43" i="40"/>
  <c r="IF43" i="40"/>
  <c r="IE43" i="40"/>
  <c r="ID43" i="40"/>
  <c r="IC43" i="40"/>
  <c r="IB43" i="40"/>
  <c r="IA43" i="40"/>
  <c r="HZ43" i="40"/>
  <c r="HY43" i="40"/>
  <c r="HX43" i="40"/>
  <c r="HW43" i="40"/>
  <c r="HV43" i="40"/>
  <c r="HU43" i="40"/>
  <c r="HT43" i="40"/>
  <c r="HS43" i="40"/>
  <c r="HR43" i="40"/>
  <c r="HQ43" i="40"/>
  <c r="HP43" i="40"/>
  <c r="HO43" i="40"/>
  <c r="HN43" i="40"/>
  <c r="HM43" i="40"/>
  <c r="HL43" i="40"/>
  <c r="HK43" i="40"/>
  <c r="HJ43" i="40"/>
  <c r="HI43" i="40"/>
  <c r="HH43" i="40"/>
  <c r="HG43" i="40"/>
  <c r="HF43" i="40"/>
  <c r="HE43" i="40"/>
  <c r="HD43" i="40"/>
  <c r="HC43" i="40"/>
  <c r="HB43" i="40"/>
  <c r="HA43" i="40"/>
  <c r="GZ43" i="40"/>
  <c r="GY43" i="40"/>
  <c r="GX43" i="40"/>
  <c r="GW43" i="40"/>
  <c r="GV43" i="40"/>
  <c r="GU43" i="40"/>
  <c r="GT43" i="40"/>
  <c r="GS43" i="40"/>
  <c r="GR43" i="40"/>
  <c r="GQ43" i="40"/>
  <c r="GP43" i="40"/>
  <c r="GO43" i="40"/>
  <c r="GN43" i="40"/>
  <c r="GM43" i="40"/>
  <c r="GL43" i="40"/>
  <c r="GK43" i="40"/>
  <c r="GJ43" i="40"/>
  <c r="IG42" i="40"/>
  <c r="IF42" i="40"/>
  <c r="IE42" i="40"/>
  <c r="ID42" i="40"/>
  <c r="IC42" i="40"/>
  <c r="IB42" i="40"/>
  <c r="IA42" i="40"/>
  <c r="HZ42" i="40"/>
  <c r="HY42" i="40"/>
  <c r="HX42" i="40"/>
  <c r="HW42" i="40"/>
  <c r="HV42" i="40"/>
  <c r="HU42" i="40"/>
  <c r="HT42" i="40"/>
  <c r="HS42" i="40"/>
  <c r="HR42" i="40"/>
  <c r="HQ42" i="40"/>
  <c r="HP42" i="40"/>
  <c r="HO42" i="40"/>
  <c r="HN42" i="40"/>
  <c r="HM42" i="40"/>
  <c r="HL42" i="40"/>
  <c r="HK42" i="40"/>
  <c r="HJ42" i="40"/>
  <c r="HI42" i="40"/>
  <c r="HH42" i="40"/>
  <c r="HG42" i="40"/>
  <c r="HF42" i="40"/>
  <c r="HE42" i="40"/>
  <c r="HD42" i="40"/>
  <c r="HC42" i="40"/>
  <c r="HB42" i="40"/>
  <c r="HA42" i="40"/>
  <c r="GZ42" i="40"/>
  <c r="GY42" i="40"/>
  <c r="GX42" i="40"/>
  <c r="GW42" i="40"/>
  <c r="GV42" i="40"/>
  <c r="GU42" i="40"/>
  <c r="GT42" i="40"/>
  <c r="GS42" i="40"/>
  <c r="GR42" i="40"/>
  <c r="GQ42" i="40"/>
  <c r="GP42" i="40"/>
  <c r="GO42" i="40"/>
  <c r="GN42" i="40"/>
  <c r="GM42" i="40"/>
  <c r="GL42" i="40"/>
  <c r="GK42" i="40"/>
  <c r="GJ42" i="40"/>
  <c r="IG41" i="40"/>
  <c r="IF41" i="40"/>
  <c r="IE41" i="40"/>
  <c r="ID41" i="40"/>
  <c r="IC41" i="40"/>
  <c r="IB41" i="40"/>
  <c r="IA41" i="40"/>
  <c r="HZ41" i="40"/>
  <c r="HY41" i="40"/>
  <c r="HX41" i="40"/>
  <c r="HW41" i="40"/>
  <c r="HV41" i="40"/>
  <c r="HU41" i="40"/>
  <c r="HT41" i="40"/>
  <c r="HS41" i="40"/>
  <c r="HR41" i="40"/>
  <c r="HQ41" i="40"/>
  <c r="HP41" i="40"/>
  <c r="HO41" i="40"/>
  <c r="HN41" i="40"/>
  <c r="HM41" i="40"/>
  <c r="HL41" i="40"/>
  <c r="HK41" i="40"/>
  <c r="HJ41" i="40"/>
  <c r="HI41" i="40"/>
  <c r="HH41" i="40"/>
  <c r="HG41" i="40"/>
  <c r="HF41" i="40"/>
  <c r="HE41" i="40"/>
  <c r="HD41" i="40"/>
  <c r="HC41" i="40"/>
  <c r="HB41" i="40"/>
  <c r="HA41" i="40"/>
  <c r="GZ41" i="40"/>
  <c r="GY41" i="40"/>
  <c r="GX41" i="40"/>
  <c r="GW41" i="40"/>
  <c r="GV41" i="40"/>
  <c r="GU41" i="40"/>
  <c r="GT41" i="40"/>
  <c r="GS41" i="40"/>
  <c r="GR41" i="40"/>
  <c r="GQ41" i="40"/>
  <c r="GP41" i="40"/>
  <c r="GO41" i="40"/>
  <c r="GN41" i="40"/>
  <c r="GM41" i="40"/>
  <c r="GL41" i="40"/>
  <c r="GK41" i="40"/>
  <c r="GJ41" i="40"/>
  <c r="IG40" i="40"/>
  <c r="IF40" i="40"/>
  <c r="IE40" i="40"/>
  <c r="ID40" i="40"/>
  <c r="IC40" i="40"/>
  <c r="IB40" i="40"/>
  <c r="IA40" i="40"/>
  <c r="HZ40" i="40"/>
  <c r="HY40" i="40"/>
  <c r="HX40" i="40"/>
  <c r="HW40" i="40"/>
  <c r="HV40" i="40"/>
  <c r="HU40" i="40"/>
  <c r="HT40" i="40"/>
  <c r="HS40" i="40"/>
  <c r="HR40" i="40"/>
  <c r="HQ40" i="40"/>
  <c r="HP40" i="40"/>
  <c r="HO40" i="40"/>
  <c r="HN40" i="40"/>
  <c r="HM40" i="40"/>
  <c r="HL40" i="40"/>
  <c r="HK40" i="40"/>
  <c r="HJ40" i="40"/>
  <c r="HI40" i="40"/>
  <c r="HH40" i="40"/>
  <c r="HG40" i="40"/>
  <c r="HF40" i="40"/>
  <c r="HE40" i="40"/>
  <c r="HD40" i="40"/>
  <c r="HC40" i="40"/>
  <c r="HB40" i="40"/>
  <c r="HA40" i="40"/>
  <c r="GZ40" i="40"/>
  <c r="GY40" i="40"/>
  <c r="GX40" i="40"/>
  <c r="GW40" i="40"/>
  <c r="GV40" i="40"/>
  <c r="GU40" i="40"/>
  <c r="GT40" i="40"/>
  <c r="GS40" i="40"/>
  <c r="GR40" i="40"/>
  <c r="GQ40" i="40"/>
  <c r="GP40" i="40"/>
  <c r="GO40" i="40"/>
  <c r="GN40" i="40"/>
  <c r="GM40" i="40"/>
  <c r="GL40" i="40"/>
  <c r="GK40" i="40"/>
  <c r="GJ40" i="40"/>
  <c r="IG39" i="40"/>
  <c r="IF39" i="40"/>
  <c r="IE39" i="40"/>
  <c r="ID39" i="40"/>
  <c r="IC39" i="40"/>
  <c r="IB39" i="40"/>
  <c r="IA39" i="40"/>
  <c r="HZ39" i="40"/>
  <c r="HY39" i="40"/>
  <c r="HX39" i="40"/>
  <c r="HW39" i="40"/>
  <c r="HV39" i="40"/>
  <c r="HU39" i="40"/>
  <c r="HT39" i="40"/>
  <c r="HS39" i="40"/>
  <c r="HR39" i="40"/>
  <c r="HQ39" i="40"/>
  <c r="HP39" i="40"/>
  <c r="HO39" i="40"/>
  <c r="HN39" i="40"/>
  <c r="HM39" i="40"/>
  <c r="HL39" i="40"/>
  <c r="HK39" i="40"/>
  <c r="HJ39" i="40"/>
  <c r="HI39" i="40"/>
  <c r="HH39" i="40"/>
  <c r="HG39" i="40"/>
  <c r="HF39" i="40"/>
  <c r="HE39" i="40"/>
  <c r="HD39" i="40"/>
  <c r="HC39" i="40"/>
  <c r="HB39" i="40"/>
  <c r="HA39" i="40"/>
  <c r="GZ39" i="40"/>
  <c r="GY39" i="40"/>
  <c r="GX39" i="40"/>
  <c r="GW39" i="40"/>
  <c r="GV39" i="40"/>
  <c r="GU39" i="40"/>
  <c r="GT39" i="40"/>
  <c r="GS39" i="40"/>
  <c r="GR39" i="40"/>
  <c r="GQ39" i="40"/>
  <c r="GP39" i="40"/>
  <c r="GO39" i="40"/>
  <c r="GN39" i="40"/>
  <c r="GM39" i="40"/>
  <c r="GL39" i="40"/>
  <c r="GK39" i="40"/>
  <c r="GJ39" i="40"/>
  <c r="IG38" i="40"/>
  <c r="IF38" i="40"/>
  <c r="IE38" i="40"/>
  <c r="ID38" i="40"/>
  <c r="IC38" i="40"/>
  <c r="IB38" i="40"/>
  <c r="IA38" i="40"/>
  <c r="HZ38" i="40"/>
  <c r="HY38" i="40"/>
  <c r="HX38" i="40"/>
  <c r="HW38" i="40"/>
  <c r="HV38" i="40"/>
  <c r="HU38" i="40"/>
  <c r="HT38" i="40"/>
  <c r="HS38" i="40"/>
  <c r="HR38" i="40"/>
  <c r="HQ38" i="40"/>
  <c r="HP38" i="40"/>
  <c r="HO38" i="40"/>
  <c r="HN38" i="40"/>
  <c r="HM38" i="40"/>
  <c r="HL38" i="40"/>
  <c r="HK38" i="40"/>
  <c r="HJ38" i="40"/>
  <c r="HI38" i="40"/>
  <c r="HH38" i="40"/>
  <c r="HG38" i="40"/>
  <c r="HF38" i="40"/>
  <c r="HE38" i="40"/>
  <c r="HD38" i="40"/>
  <c r="HC38" i="40"/>
  <c r="HB38" i="40"/>
  <c r="HA38" i="40"/>
  <c r="GZ38" i="40"/>
  <c r="GY38" i="40"/>
  <c r="GX38" i="40"/>
  <c r="GW38" i="40"/>
  <c r="GV38" i="40"/>
  <c r="GU38" i="40"/>
  <c r="GT38" i="40"/>
  <c r="GS38" i="40"/>
  <c r="GR38" i="40"/>
  <c r="GQ38" i="40"/>
  <c r="GP38" i="40"/>
  <c r="GO38" i="40"/>
  <c r="GN38" i="40"/>
  <c r="GM38" i="40"/>
  <c r="GL38" i="40"/>
  <c r="GK38" i="40"/>
  <c r="GJ38" i="40"/>
  <c r="IG37" i="40"/>
  <c r="IF37" i="40"/>
  <c r="IE37" i="40"/>
  <c r="ID37" i="40"/>
  <c r="IC37" i="40"/>
  <c r="IB37" i="40"/>
  <c r="IA37" i="40"/>
  <c r="HZ37" i="40"/>
  <c r="HY37" i="40"/>
  <c r="HX37" i="40"/>
  <c r="HW37" i="40"/>
  <c r="HV37" i="40"/>
  <c r="HU37" i="40"/>
  <c r="HT37" i="40"/>
  <c r="HS37" i="40"/>
  <c r="HR37" i="40"/>
  <c r="HQ37" i="40"/>
  <c r="HP37" i="40"/>
  <c r="HO37" i="40"/>
  <c r="HN37" i="40"/>
  <c r="HM37" i="40"/>
  <c r="HL37" i="40"/>
  <c r="HK37" i="40"/>
  <c r="HJ37" i="40"/>
  <c r="HI37" i="40"/>
  <c r="HH37" i="40"/>
  <c r="HG37" i="40"/>
  <c r="HF37" i="40"/>
  <c r="HE37" i="40"/>
  <c r="HD37" i="40"/>
  <c r="HC37" i="40"/>
  <c r="HB37" i="40"/>
  <c r="HA37" i="40"/>
  <c r="GZ37" i="40"/>
  <c r="GY37" i="40"/>
  <c r="GX37" i="40"/>
  <c r="GW37" i="40"/>
  <c r="GV37" i="40"/>
  <c r="GU37" i="40"/>
  <c r="GT37" i="40"/>
  <c r="GS37" i="40"/>
  <c r="GR37" i="40"/>
  <c r="GQ37" i="40"/>
  <c r="GP37" i="40"/>
  <c r="GO37" i="40"/>
  <c r="GN37" i="40"/>
  <c r="GM37" i="40"/>
  <c r="GL37" i="40"/>
  <c r="GK37" i="40"/>
  <c r="GJ37" i="40"/>
  <c r="IG36" i="40"/>
  <c r="IF36" i="40"/>
  <c r="IE36" i="40"/>
  <c r="ID36" i="40"/>
  <c r="IC36" i="40"/>
  <c r="IB36" i="40"/>
  <c r="IA36" i="40"/>
  <c r="HZ36" i="40"/>
  <c r="HY36" i="40"/>
  <c r="HX36" i="40"/>
  <c r="HW36" i="40"/>
  <c r="HV36" i="40"/>
  <c r="HU36" i="40"/>
  <c r="HT36" i="40"/>
  <c r="HS36" i="40"/>
  <c r="HR36" i="40"/>
  <c r="HQ36" i="40"/>
  <c r="HP36" i="40"/>
  <c r="HO36" i="40"/>
  <c r="HN36" i="40"/>
  <c r="HM36" i="40"/>
  <c r="HL36" i="40"/>
  <c r="HK36" i="40"/>
  <c r="HJ36" i="40"/>
  <c r="HI36" i="40"/>
  <c r="HH36" i="40"/>
  <c r="HG36" i="40"/>
  <c r="HF36" i="40"/>
  <c r="HE36" i="40"/>
  <c r="HD36" i="40"/>
  <c r="HC36" i="40"/>
  <c r="HB36" i="40"/>
  <c r="HA36" i="40"/>
  <c r="GZ36" i="40"/>
  <c r="GY36" i="40"/>
  <c r="GX36" i="40"/>
  <c r="GW36" i="40"/>
  <c r="GV36" i="40"/>
  <c r="GU36" i="40"/>
  <c r="GT36" i="40"/>
  <c r="GS36" i="40"/>
  <c r="GR36" i="40"/>
  <c r="GQ36" i="40"/>
  <c r="GP36" i="40"/>
  <c r="GO36" i="40"/>
  <c r="GN36" i="40"/>
  <c r="GM36" i="40"/>
  <c r="GL36" i="40"/>
  <c r="GK36" i="40"/>
  <c r="GJ36" i="40"/>
  <c r="IG35" i="40"/>
  <c r="IF35" i="40"/>
  <c r="IE35" i="40"/>
  <c r="ID35" i="40"/>
  <c r="IC35" i="40"/>
  <c r="IB35" i="40"/>
  <c r="IA35" i="40"/>
  <c r="HZ35" i="40"/>
  <c r="HY35" i="40"/>
  <c r="HX35" i="40"/>
  <c r="HW35" i="40"/>
  <c r="HV35" i="40"/>
  <c r="HU35" i="40"/>
  <c r="HT35" i="40"/>
  <c r="HS35" i="40"/>
  <c r="HR35" i="40"/>
  <c r="HQ35" i="40"/>
  <c r="HP35" i="40"/>
  <c r="HO35" i="40"/>
  <c r="HN35" i="40"/>
  <c r="HM35" i="40"/>
  <c r="HL35" i="40"/>
  <c r="HK35" i="40"/>
  <c r="HJ35" i="40"/>
  <c r="HI35" i="40"/>
  <c r="HH35" i="40"/>
  <c r="HG35" i="40"/>
  <c r="HF35" i="40"/>
  <c r="HE35" i="40"/>
  <c r="HD35" i="40"/>
  <c r="HC35" i="40"/>
  <c r="HB35" i="40"/>
  <c r="HA35" i="40"/>
  <c r="GZ35" i="40"/>
  <c r="GY35" i="40"/>
  <c r="GX35" i="40"/>
  <c r="GW35" i="40"/>
  <c r="GV35" i="40"/>
  <c r="GU35" i="40"/>
  <c r="GT35" i="40"/>
  <c r="GS35" i="40"/>
  <c r="GR35" i="40"/>
  <c r="GQ35" i="40"/>
  <c r="GP35" i="40"/>
  <c r="GO35" i="40"/>
  <c r="GN35" i="40"/>
  <c r="GM35" i="40"/>
  <c r="GL35" i="40"/>
  <c r="GK35" i="40"/>
  <c r="GJ35" i="40"/>
  <c r="IG34" i="40"/>
  <c r="IF34" i="40"/>
  <c r="IE34" i="40"/>
  <c r="ID34" i="40"/>
  <c r="IC34" i="40"/>
  <c r="IB34" i="40"/>
  <c r="IA34" i="40"/>
  <c r="HZ34" i="40"/>
  <c r="HY34" i="40"/>
  <c r="HX34" i="40"/>
  <c r="HW34" i="40"/>
  <c r="HV34" i="40"/>
  <c r="HU34" i="40"/>
  <c r="HT34" i="40"/>
  <c r="HS34" i="40"/>
  <c r="HR34" i="40"/>
  <c r="HQ34" i="40"/>
  <c r="HP34" i="40"/>
  <c r="HO34" i="40"/>
  <c r="HN34" i="40"/>
  <c r="HM34" i="40"/>
  <c r="HL34" i="40"/>
  <c r="HK34" i="40"/>
  <c r="HJ34" i="40"/>
  <c r="HI34" i="40"/>
  <c r="HH34" i="40"/>
  <c r="HG34" i="40"/>
  <c r="HF34" i="40"/>
  <c r="HE34" i="40"/>
  <c r="HD34" i="40"/>
  <c r="HC34" i="40"/>
  <c r="HB34" i="40"/>
  <c r="HA34" i="40"/>
  <c r="GZ34" i="40"/>
  <c r="GY34" i="40"/>
  <c r="GX34" i="40"/>
  <c r="GW34" i="40"/>
  <c r="GV34" i="40"/>
  <c r="GU34" i="40"/>
  <c r="GT34" i="40"/>
  <c r="GS34" i="40"/>
  <c r="GR34" i="40"/>
  <c r="GQ34" i="40"/>
  <c r="GP34" i="40"/>
  <c r="GO34" i="40"/>
  <c r="GN34" i="40"/>
  <c r="GM34" i="40"/>
  <c r="GL34" i="40"/>
  <c r="GK34" i="40"/>
  <c r="GJ34" i="40"/>
  <c r="IG33" i="40"/>
  <c r="IF33" i="40"/>
  <c r="IE33" i="40"/>
  <c r="ID33" i="40"/>
  <c r="IC33" i="40"/>
  <c r="IB33" i="40"/>
  <c r="IA33" i="40"/>
  <c r="HZ33" i="40"/>
  <c r="HY33" i="40"/>
  <c r="HX33" i="40"/>
  <c r="HW33" i="40"/>
  <c r="HV33" i="40"/>
  <c r="HU33" i="40"/>
  <c r="HT33" i="40"/>
  <c r="HS33" i="40"/>
  <c r="HR33" i="40"/>
  <c r="HQ33" i="40"/>
  <c r="HP33" i="40"/>
  <c r="HO33" i="40"/>
  <c r="HN33" i="40"/>
  <c r="HM33" i="40"/>
  <c r="HL33" i="40"/>
  <c r="HK33" i="40"/>
  <c r="HJ33" i="40"/>
  <c r="HI33" i="40"/>
  <c r="HH33" i="40"/>
  <c r="HG33" i="40"/>
  <c r="HF33" i="40"/>
  <c r="HE33" i="40"/>
  <c r="HD33" i="40"/>
  <c r="HC33" i="40"/>
  <c r="HB33" i="40"/>
  <c r="HA33" i="40"/>
  <c r="GZ33" i="40"/>
  <c r="GY33" i="40"/>
  <c r="GX33" i="40"/>
  <c r="GW33" i="40"/>
  <c r="GV33" i="40"/>
  <c r="GU33" i="40"/>
  <c r="GT33" i="40"/>
  <c r="GS33" i="40"/>
  <c r="GR33" i="40"/>
  <c r="GQ33" i="40"/>
  <c r="GP33" i="40"/>
  <c r="GO33" i="40"/>
  <c r="GN33" i="40"/>
  <c r="GM33" i="40"/>
  <c r="GL33" i="40"/>
  <c r="GK33" i="40"/>
  <c r="GJ33" i="40"/>
  <c r="IG32" i="40"/>
  <c r="IF32" i="40"/>
  <c r="IE32" i="40"/>
  <c r="ID32" i="40"/>
  <c r="IC32" i="40"/>
  <c r="IB32" i="40"/>
  <c r="IA32" i="40"/>
  <c r="HZ32" i="40"/>
  <c r="HY32" i="40"/>
  <c r="HX32" i="40"/>
  <c r="HW32" i="40"/>
  <c r="HV32" i="40"/>
  <c r="HU32" i="40"/>
  <c r="HT32" i="40"/>
  <c r="HS32" i="40"/>
  <c r="HR32" i="40"/>
  <c r="HQ32" i="40"/>
  <c r="HP32" i="40"/>
  <c r="HO32" i="40"/>
  <c r="HN32" i="40"/>
  <c r="HM32" i="40"/>
  <c r="HL32" i="40"/>
  <c r="HK32" i="40"/>
  <c r="HJ32" i="40"/>
  <c r="HI32" i="40"/>
  <c r="HH32" i="40"/>
  <c r="HG32" i="40"/>
  <c r="HF32" i="40"/>
  <c r="HE32" i="40"/>
  <c r="HD32" i="40"/>
  <c r="HC32" i="40"/>
  <c r="HB32" i="40"/>
  <c r="HA32" i="40"/>
  <c r="GZ32" i="40"/>
  <c r="GY32" i="40"/>
  <c r="GX32" i="40"/>
  <c r="GW32" i="40"/>
  <c r="GV32" i="40"/>
  <c r="GU32" i="40"/>
  <c r="GT32" i="40"/>
  <c r="GS32" i="40"/>
  <c r="GR32" i="40"/>
  <c r="GQ32" i="40"/>
  <c r="GP32" i="40"/>
  <c r="GO32" i="40"/>
  <c r="GN32" i="40"/>
  <c r="GM32" i="40"/>
  <c r="GL32" i="40"/>
  <c r="GK32" i="40"/>
  <c r="GJ32" i="40"/>
  <c r="IG31" i="40"/>
  <c r="IF31" i="40"/>
  <c r="IE31" i="40"/>
  <c r="ID31" i="40"/>
  <c r="IC31" i="40"/>
  <c r="IB31" i="40"/>
  <c r="IA31" i="40"/>
  <c r="HZ31" i="40"/>
  <c r="HY31" i="40"/>
  <c r="HX31" i="40"/>
  <c r="HW31" i="40"/>
  <c r="HV31" i="40"/>
  <c r="HU31" i="40"/>
  <c r="HT31" i="40"/>
  <c r="HS31" i="40"/>
  <c r="HR31" i="40"/>
  <c r="HQ31" i="40"/>
  <c r="HP31" i="40"/>
  <c r="HO31" i="40"/>
  <c r="HN31" i="40"/>
  <c r="HM31" i="40"/>
  <c r="HL31" i="40"/>
  <c r="HK31" i="40"/>
  <c r="HJ31" i="40"/>
  <c r="HI31" i="40"/>
  <c r="HH31" i="40"/>
  <c r="HG31" i="40"/>
  <c r="HF31" i="40"/>
  <c r="HE31" i="40"/>
  <c r="HD31" i="40"/>
  <c r="HC31" i="40"/>
  <c r="HB31" i="40"/>
  <c r="HA31" i="40"/>
  <c r="GZ31" i="40"/>
  <c r="GY31" i="40"/>
  <c r="GX31" i="40"/>
  <c r="GW31" i="40"/>
  <c r="GV31" i="40"/>
  <c r="GU31" i="40"/>
  <c r="GT31" i="40"/>
  <c r="GS31" i="40"/>
  <c r="GR31" i="40"/>
  <c r="GQ31" i="40"/>
  <c r="GP31" i="40"/>
  <c r="GO31" i="40"/>
  <c r="GN31" i="40"/>
  <c r="GM31" i="40"/>
  <c r="GL31" i="40"/>
  <c r="GK31" i="40"/>
  <c r="GJ31" i="40"/>
  <c r="IG30" i="40"/>
  <c r="IF30" i="40"/>
  <c r="IE30" i="40"/>
  <c r="ID30" i="40"/>
  <c r="IC30" i="40"/>
  <c r="IB30" i="40"/>
  <c r="IA30" i="40"/>
  <c r="HZ30" i="40"/>
  <c r="HY30" i="40"/>
  <c r="HX30" i="40"/>
  <c r="HW30" i="40"/>
  <c r="HV30" i="40"/>
  <c r="HU30" i="40"/>
  <c r="HT30" i="40"/>
  <c r="HS30" i="40"/>
  <c r="HR30" i="40"/>
  <c r="HQ30" i="40"/>
  <c r="HP30" i="40"/>
  <c r="HO30" i="40"/>
  <c r="HN30" i="40"/>
  <c r="HM30" i="40"/>
  <c r="HL30" i="40"/>
  <c r="HK30" i="40"/>
  <c r="HJ30" i="40"/>
  <c r="HI30" i="40"/>
  <c r="HH30" i="40"/>
  <c r="HG30" i="40"/>
  <c r="HF30" i="40"/>
  <c r="HE30" i="40"/>
  <c r="HD30" i="40"/>
  <c r="HC30" i="40"/>
  <c r="HB30" i="40"/>
  <c r="HA30" i="40"/>
  <c r="GZ30" i="40"/>
  <c r="GY30" i="40"/>
  <c r="GX30" i="40"/>
  <c r="GW30" i="40"/>
  <c r="GV30" i="40"/>
  <c r="GU30" i="40"/>
  <c r="GT30" i="40"/>
  <c r="GS30" i="40"/>
  <c r="GR30" i="40"/>
  <c r="GQ30" i="40"/>
  <c r="GP30" i="40"/>
  <c r="GO30" i="40"/>
  <c r="GN30" i="40"/>
  <c r="GM30" i="40"/>
  <c r="GL30" i="40"/>
  <c r="GK30" i="40"/>
  <c r="GJ30" i="40"/>
  <c r="IG29" i="40"/>
  <c r="IF29" i="40"/>
  <c r="IE29" i="40"/>
  <c r="ID29" i="40"/>
  <c r="IC29" i="40"/>
  <c r="IB29" i="40"/>
  <c r="IA29" i="40"/>
  <c r="HZ29" i="40"/>
  <c r="HY29" i="40"/>
  <c r="HX29" i="40"/>
  <c r="HW29" i="40"/>
  <c r="HV29" i="40"/>
  <c r="HU29" i="40"/>
  <c r="HT29" i="40"/>
  <c r="HS29" i="40"/>
  <c r="HR29" i="40"/>
  <c r="HQ29" i="40"/>
  <c r="HP29" i="40"/>
  <c r="HO29" i="40"/>
  <c r="HN29" i="40"/>
  <c r="HM29" i="40"/>
  <c r="HL29" i="40"/>
  <c r="HK29" i="40"/>
  <c r="HJ29" i="40"/>
  <c r="HI29" i="40"/>
  <c r="HH29" i="40"/>
  <c r="HG29" i="40"/>
  <c r="HF29" i="40"/>
  <c r="HE29" i="40"/>
  <c r="HD29" i="40"/>
  <c r="HC29" i="40"/>
  <c r="HB29" i="40"/>
  <c r="HA29" i="40"/>
  <c r="GZ29" i="40"/>
  <c r="GY29" i="40"/>
  <c r="GX29" i="40"/>
  <c r="GW29" i="40"/>
  <c r="GV29" i="40"/>
  <c r="GU29" i="40"/>
  <c r="GT29" i="40"/>
  <c r="GS29" i="40"/>
  <c r="GR29" i="40"/>
  <c r="GQ29" i="40"/>
  <c r="GP29" i="40"/>
  <c r="GO29" i="40"/>
  <c r="GN29" i="40"/>
  <c r="GM29" i="40"/>
  <c r="GL29" i="40"/>
  <c r="GK29" i="40"/>
  <c r="GJ29" i="40"/>
  <c r="IG28" i="40"/>
  <c r="IF28" i="40"/>
  <c r="IE28" i="40"/>
  <c r="ID28" i="40"/>
  <c r="IC28" i="40"/>
  <c r="IB28" i="40"/>
  <c r="IA28" i="40"/>
  <c r="HZ28" i="40"/>
  <c r="HY28" i="40"/>
  <c r="HX28" i="40"/>
  <c r="HW28" i="40"/>
  <c r="HV28" i="40"/>
  <c r="HU28" i="40"/>
  <c r="HT28" i="40"/>
  <c r="HS28" i="40"/>
  <c r="HR28" i="40"/>
  <c r="HQ28" i="40"/>
  <c r="HP28" i="40"/>
  <c r="HO28" i="40"/>
  <c r="HN28" i="40"/>
  <c r="HM28" i="40"/>
  <c r="HL28" i="40"/>
  <c r="HK28" i="40"/>
  <c r="HJ28" i="40"/>
  <c r="HI28" i="40"/>
  <c r="HH28" i="40"/>
  <c r="HG28" i="40"/>
  <c r="HF28" i="40"/>
  <c r="HE28" i="40"/>
  <c r="HD28" i="40"/>
  <c r="HC28" i="40"/>
  <c r="HB28" i="40"/>
  <c r="HA28" i="40"/>
  <c r="GZ28" i="40"/>
  <c r="GY28" i="40"/>
  <c r="GX28" i="40"/>
  <c r="GW28" i="40"/>
  <c r="GV28" i="40"/>
  <c r="GU28" i="40"/>
  <c r="GT28" i="40"/>
  <c r="GS28" i="40"/>
  <c r="GR28" i="40"/>
  <c r="GQ28" i="40"/>
  <c r="GP28" i="40"/>
  <c r="GO28" i="40"/>
  <c r="GN28" i="40"/>
  <c r="GM28" i="40"/>
  <c r="GL28" i="40"/>
  <c r="GK28" i="40"/>
  <c r="GJ28" i="40"/>
  <c r="IG27" i="40"/>
  <c r="IF27" i="40"/>
  <c r="IE27" i="40"/>
  <c r="ID27" i="40"/>
  <c r="IC27" i="40"/>
  <c r="IB27" i="40"/>
  <c r="IA27" i="40"/>
  <c r="HZ27" i="40"/>
  <c r="HY27" i="40"/>
  <c r="HX27" i="40"/>
  <c r="HW27" i="40"/>
  <c r="HV27" i="40"/>
  <c r="HU27" i="40"/>
  <c r="HT27" i="40"/>
  <c r="HS27" i="40"/>
  <c r="HR27" i="40"/>
  <c r="HQ27" i="40"/>
  <c r="HP27" i="40"/>
  <c r="HO27" i="40"/>
  <c r="HN27" i="40"/>
  <c r="HM27" i="40"/>
  <c r="HL27" i="40"/>
  <c r="HK27" i="40"/>
  <c r="HJ27" i="40"/>
  <c r="HI27" i="40"/>
  <c r="HH27" i="40"/>
  <c r="HG27" i="40"/>
  <c r="HF27" i="40"/>
  <c r="HE27" i="40"/>
  <c r="HD27" i="40"/>
  <c r="HC27" i="40"/>
  <c r="HB27" i="40"/>
  <c r="HA27" i="40"/>
  <c r="GZ27" i="40"/>
  <c r="GY27" i="40"/>
  <c r="GX27" i="40"/>
  <c r="GW27" i="40"/>
  <c r="GV27" i="40"/>
  <c r="GU27" i="40"/>
  <c r="GT27" i="40"/>
  <c r="GS27" i="40"/>
  <c r="GR27" i="40"/>
  <c r="GQ27" i="40"/>
  <c r="GP27" i="40"/>
  <c r="GO27" i="40"/>
  <c r="GN27" i="40"/>
  <c r="GM27" i="40"/>
  <c r="GL27" i="40"/>
  <c r="GK27" i="40"/>
  <c r="GJ27" i="40"/>
  <c r="IG26" i="40"/>
  <c r="IF26" i="40"/>
  <c r="IE26" i="40"/>
  <c r="ID26" i="40"/>
  <c r="IC26" i="40"/>
  <c r="IB26" i="40"/>
  <c r="IA26" i="40"/>
  <c r="HZ26" i="40"/>
  <c r="HY26" i="40"/>
  <c r="HX26" i="40"/>
  <c r="HW26" i="40"/>
  <c r="HV26" i="40"/>
  <c r="HU26" i="40"/>
  <c r="HT26" i="40"/>
  <c r="HS26" i="40"/>
  <c r="HR26" i="40"/>
  <c r="HQ26" i="40"/>
  <c r="HP26" i="40"/>
  <c r="HO26" i="40"/>
  <c r="HN26" i="40"/>
  <c r="HM26" i="40"/>
  <c r="HL26" i="40"/>
  <c r="HK26" i="40"/>
  <c r="HJ26" i="40"/>
  <c r="HI26" i="40"/>
  <c r="HH26" i="40"/>
  <c r="HG26" i="40"/>
  <c r="HF26" i="40"/>
  <c r="HE26" i="40"/>
  <c r="HD26" i="40"/>
  <c r="HC26" i="40"/>
  <c r="HB26" i="40"/>
  <c r="HA26" i="40"/>
  <c r="GZ26" i="40"/>
  <c r="GY26" i="40"/>
  <c r="GX26" i="40"/>
  <c r="GW26" i="40"/>
  <c r="GV26" i="40"/>
  <c r="GU26" i="40"/>
  <c r="GT26" i="40"/>
  <c r="GS26" i="40"/>
  <c r="GR26" i="40"/>
  <c r="GQ26" i="40"/>
  <c r="GP26" i="40"/>
  <c r="GO26" i="40"/>
  <c r="GN26" i="40"/>
  <c r="GM26" i="40"/>
  <c r="GL26" i="40"/>
  <c r="GK26" i="40"/>
  <c r="GJ26" i="40"/>
  <c r="IG25" i="40"/>
  <c r="IF25" i="40"/>
  <c r="IE25" i="40"/>
  <c r="ID25" i="40"/>
  <c r="IC25" i="40"/>
  <c r="IB25" i="40"/>
  <c r="IA25" i="40"/>
  <c r="HZ25" i="40"/>
  <c r="HY25" i="40"/>
  <c r="HX25" i="40"/>
  <c r="HW25" i="40"/>
  <c r="HV25" i="40"/>
  <c r="HU25" i="40"/>
  <c r="HT25" i="40"/>
  <c r="HS25" i="40"/>
  <c r="HR25" i="40"/>
  <c r="HQ25" i="40"/>
  <c r="HP25" i="40"/>
  <c r="HO25" i="40"/>
  <c r="HN25" i="40"/>
  <c r="HM25" i="40"/>
  <c r="HL25" i="40"/>
  <c r="HK25" i="40"/>
  <c r="HJ25" i="40"/>
  <c r="HI25" i="40"/>
  <c r="HH25" i="40"/>
  <c r="HG25" i="40"/>
  <c r="HF25" i="40"/>
  <c r="HE25" i="40"/>
  <c r="HD25" i="40"/>
  <c r="HC25" i="40"/>
  <c r="HB25" i="40"/>
  <c r="HA25" i="40"/>
  <c r="GZ25" i="40"/>
  <c r="GY25" i="40"/>
  <c r="GX25" i="40"/>
  <c r="GW25" i="40"/>
  <c r="GV25" i="40"/>
  <c r="GU25" i="40"/>
  <c r="GT25" i="40"/>
  <c r="GS25" i="40"/>
  <c r="GR25" i="40"/>
  <c r="GQ25" i="40"/>
  <c r="GP25" i="40"/>
  <c r="GO25" i="40"/>
  <c r="GN25" i="40"/>
  <c r="GM25" i="40"/>
  <c r="GL25" i="40"/>
  <c r="GK25" i="40"/>
  <c r="GJ25" i="40"/>
  <c r="IG24" i="40"/>
  <c r="IF24" i="40"/>
  <c r="IE24" i="40"/>
  <c r="ID24" i="40"/>
  <c r="IC24" i="40"/>
  <c r="IB24" i="40"/>
  <c r="IA24" i="40"/>
  <c r="HZ24" i="40"/>
  <c r="HY24" i="40"/>
  <c r="HX24" i="40"/>
  <c r="HW24" i="40"/>
  <c r="HV24" i="40"/>
  <c r="HU24" i="40"/>
  <c r="HT24" i="40"/>
  <c r="HS24" i="40"/>
  <c r="HR24" i="40"/>
  <c r="HQ24" i="40"/>
  <c r="HP24" i="40"/>
  <c r="HO24" i="40"/>
  <c r="HN24" i="40"/>
  <c r="HM24" i="40"/>
  <c r="HL24" i="40"/>
  <c r="HK24" i="40"/>
  <c r="HJ24" i="40"/>
  <c r="HI24" i="40"/>
  <c r="HH24" i="40"/>
  <c r="HG24" i="40"/>
  <c r="HF24" i="40"/>
  <c r="HE24" i="40"/>
  <c r="HD24" i="40"/>
  <c r="HC24" i="40"/>
  <c r="HB24" i="40"/>
  <c r="HA24" i="40"/>
  <c r="GZ24" i="40"/>
  <c r="GY24" i="40"/>
  <c r="GX24" i="40"/>
  <c r="GW24" i="40"/>
  <c r="GV24" i="40"/>
  <c r="GU24" i="40"/>
  <c r="GT24" i="40"/>
  <c r="GS24" i="40"/>
  <c r="GR24" i="40"/>
  <c r="GQ24" i="40"/>
  <c r="GP24" i="40"/>
  <c r="GO24" i="40"/>
  <c r="GN24" i="40"/>
  <c r="GM24" i="40"/>
  <c r="GL24" i="40"/>
  <c r="GK24" i="40"/>
  <c r="GJ24" i="40"/>
  <c r="IG23" i="40"/>
  <c r="IF23" i="40"/>
  <c r="IE23" i="40"/>
  <c r="ID23" i="40"/>
  <c r="IC23" i="40"/>
  <c r="IB23" i="40"/>
  <c r="IA23" i="40"/>
  <c r="HZ23" i="40"/>
  <c r="HY23" i="40"/>
  <c r="HX23" i="40"/>
  <c r="HW23" i="40"/>
  <c r="HV23" i="40"/>
  <c r="HU23" i="40"/>
  <c r="HT23" i="40"/>
  <c r="HS23" i="40"/>
  <c r="HR23" i="40"/>
  <c r="HQ23" i="40"/>
  <c r="HP23" i="40"/>
  <c r="HO23" i="40"/>
  <c r="HN23" i="40"/>
  <c r="HM23" i="40"/>
  <c r="HL23" i="40"/>
  <c r="HK23" i="40"/>
  <c r="HJ23" i="40"/>
  <c r="HI23" i="40"/>
  <c r="HH23" i="40"/>
  <c r="HG23" i="40"/>
  <c r="HF23" i="40"/>
  <c r="HE23" i="40"/>
  <c r="HD23" i="40"/>
  <c r="HC23" i="40"/>
  <c r="HB23" i="40"/>
  <c r="HA23" i="40"/>
  <c r="GZ23" i="40"/>
  <c r="GY23" i="40"/>
  <c r="GX23" i="40"/>
  <c r="GW23" i="40"/>
  <c r="GV23" i="40"/>
  <c r="GU23" i="40"/>
  <c r="GT23" i="40"/>
  <c r="GS23" i="40"/>
  <c r="GR23" i="40"/>
  <c r="GQ23" i="40"/>
  <c r="GP23" i="40"/>
  <c r="GO23" i="40"/>
  <c r="GN23" i="40"/>
  <c r="GM23" i="40"/>
  <c r="GL23" i="40"/>
  <c r="GK23" i="40"/>
  <c r="GJ23" i="40"/>
  <c r="IG22" i="40"/>
  <c r="IF22" i="40"/>
  <c r="IE22" i="40"/>
  <c r="ID22" i="40"/>
  <c r="IC22" i="40"/>
  <c r="IB22" i="40"/>
  <c r="IA22" i="40"/>
  <c r="HZ22" i="40"/>
  <c r="HY22" i="40"/>
  <c r="HX22" i="40"/>
  <c r="HW22" i="40"/>
  <c r="HV22" i="40"/>
  <c r="HU22" i="40"/>
  <c r="HT22" i="40"/>
  <c r="HS22" i="40"/>
  <c r="HR22" i="40"/>
  <c r="HQ22" i="40"/>
  <c r="HP22" i="40"/>
  <c r="HO22" i="40"/>
  <c r="HN22" i="40"/>
  <c r="HM22" i="40"/>
  <c r="HL22" i="40"/>
  <c r="HK22" i="40"/>
  <c r="HJ22" i="40"/>
  <c r="HI22" i="40"/>
  <c r="HH22" i="40"/>
  <c r="HG22" i="40"/>
  <c r="HF22" i="40"/>
  <c r="HE22" i="40"/>
  <c r="HD22" i="40"/>
  <c r="HC22" i="40"/>
  <c r="HB22" i="40"/>
  <c r="HA22" i="40"/>
  <c r="GZ22" i="40"/>
  <c r="GY22" i="40"/>
  <c r="GX22" i="40"/>
  <c r="GW22" i="40"/>
  <c r="GV22" i="40"/>
  <c r="GU22" i="40"/>
  <c r="GT22" i="40"/>
  <c r="GS22" i="40"/>
  <c r="GR22" i="40"/>
  <c r="GQ22" i="40"/>
  <c r="GP22" i="40"/>
  <c r="GO22" i="40"/>
  <c r="GN22" i="40"/>
  <c r="GM22" i="40"/>
  <c r="GL22" i="40"/>
  <c r="GK22" i="40"/>
  <c r="GJ22" i="40"/>
  <c r="IG21" i="40"/>
  <c r="IF21" i="40"/>
  <c r="IE21" i="40"/>
  <c r="ID21" i="40"/>
  <c r="IC21" i="40"/>
  <c r="IB21" i="40"/>
  <c r="IA21" i="40"/>
  <c r="HZ21" i="40"/>
  <c r="HY21" i="40"/>
  <c r="HX21" i="40"/>
  <c r="HW21" i="40"/>
  <c r="HV21" i="40"/>
  <c r="HU21" i="40"/>
  <c r="HT21" i="40"/>
  <c r="HS21" i="40"/>
  <c r="HR21" i="40"/>
  <c r="HQ21" i="40"/>
  <c r="HP21" i="40"/>
  <c r="HO21" i="40"/>
  <c r="HN21" i="40"/>
  <c r="HM21" i="40"/>
  <c r="HL21" i="40"/>
  <c r="HK21" i="40"/>
  <c r="HJ21" i="40"/>
  <c r="HI21" i="40"/>
  <c r="HH21" i="40"/>
  <c r="HG21" i="40"/>
  <c r="HF21" i="40"/>
  <c r="HE21" i="40"/>
  <c r="HD21" i="40"/>
  <c r="HC21" i="40"/>
  <c r="HB21" i="40"/>
  <c r="HA21" i="40"/>
  <c r="GZ21" i="40"/>
  <c r="GY21" i="40"/>
  <c r="GX21" i="40"/>
  <c r="GW21" i="40"/>
  <c r="GV21" i="40"/>
  <c r="GU21" i="40"/>
  <c r="GT21" i="40"/>
  <c r="GS21" i="40"/>
  <c r="GR21" i="40"/>
  <c r="GQ21" i="40"/>
  <c r="GP21" i="40"/>
  <c r="GO21" i="40"/>
  <c r="GN21" i="40"/>
  <c r="GM21" i="40"/>
  <c r="GL21" i="40"/>
  <c r="GK21" i="40"/>
  <c r="GJ21" i="40"/>
  <c r="IG20" i="40"/>
  <c r="IF20" i="40"/>
  <c r="IE20" i="40"/>
  <c r="ID20" i="40"/>
  <c r="IC20" i="40"/>
  <c r="IB20" i="40"/>
  <c r="IA20" i="40"/>
  <c r="HZ20" i="40"/>
  <c r="HY20" i="40"/>
  <c r="HX20" i="40"/>
  <c r="HW20" i="40"/>
  <c r="HV20" i="40"/>
  <c r="HU20" i="40"/>
  <c r="HT20" i="40"/>
  <c r="HS20" i="40"/>
  <c r="HR20" i="40"/>
  <c r="HQ20" i="40"/>
  <c r="HP20" i="40"/>
  <c r="HO20" i="40"/>
  <c r="HN20" i="40"/>
  <c r="HM20" i="40"/>
  <c r="HL20" i="40"/>
  <c r="HK20" i="40"/>
  <c r="HJ20" i="40"/>
  <c r="HI20" i="40"/>
  <c r="HH20" i="40"/>
  <c r="HG20" i="40"/>
  <c r="HF20" i="40"/>
  <c r="HE20" i="40"/>
  <c r="HD20" i="40"/>
  <c r="HC20" i="40"/>
  <c r="HB20" i="40"/>
  <c r="HA20" i="40"/>
  <c r="GZ20" i="40"/>
  <c r="GY20" i="40"/>
  <c r="GX20" i="40"/>
  <c r="GW20" i="40"/>
  <c r="GV20" i="40"/>
  <c r="GU20" i="40"/>
  <c r="GT20" i="40"/>
  <c r="GS20" i="40"/>
  <c r="GR20" i="40"/>
  <c r="GQ20" i="40"/>
  <c r="GP20" i="40"/>
  <c r="GO20" i="40"/>
  <c r="GN20" i="40"/>
  <c r="GM20" i="40"/>
  <c r="GL20" i="40"/>
  <c r="GK20" i="40"/>
  <c r="GJ20" i="40"/>
  <c r="IG19" i="40"/>
  <c r="IF19" i="40"/>
  <c r="IE19" i="40"/>
  <c r="ID19" i="40"/>
  <c r="IC19" i="40"/>
  <c r="IB19" i="40"/>
  <c r="IA19" i="40"/>
  <c r="HZ19" i="40"/>
  <c r="HY19" i="40"/>
  <c r="HX19" i="40"/>
  <c r="HW19" i="40"/>
  <c r="HV19" i="40"/>
  <c r="HU19" i="40"/>
  <c r="HT19" i="40"/>
  <c r="HS19" i="40"/>
  <c r="HR19" i="40"/>
  <c r="HQ19" i="40"/>
  <c r="HP19" i="40"/>
  <c r="HO19" i="40"/>
  <c r="HN19" i="40"/>
  <c r="HM19" i="40"/>
  <c r="HL19" i="40"/>
  <c r="HK19" i="40"/>
  <c r="HJ19" i="40"/>
  <c r="HI19" i="40"/>
  <c r="HH19" i="40"/>
  <c r="HG19" i="40"/>
  <c r="HF19" i="40"/>
  <c r="HE19" i="40"/>
  <c r="HD19" i="40"/>
  <c r="HC19" i="40"/>
  <c r="HB19" i="40"/>
  <c r="HA19" i="40"/>
  <c r="GZ19" i="40"/>
  <c r="GY19" i="40"/>
  <c r="GX19" i="40"/>
  <c r="GW19" i="40"/>
  <c r="GV19" i="40"/>
  <c r="GU19" i="40"/>
  <c r="GT19" i="40"/>
  <c r="GS19" i="40"/>
  <c r="GR19" i="40"/>
  <c r="GQ19" i="40"/>
  <c r="GP19" i="40"/>
  <c r="GO19" i="40"/>
  <c r="GN19" i="40"/>
  <c r="GM19" i="40"/>
  <c r="GL19" i="40"/>
  <c r="GK19" i="40"/>
  <c r="GJ19" i="40"/>
  <c r="IG18" i="40"/>
  <c r="IF18" i="40"/>
  <c r="IE18" i="40"/>
  <c r="ID18" i="40"/>
  <c r="IC18" i="40"/>
  <c r="IB18" i="40"/>
  <c r="IA18" i="40"/>
  <c r="HZ18" i="40"/>
  <c r="HY18" i="40"/>
  <c r="HX18" i="40"/>
  <c r="HW18" i="40"/>
  <c r="HV18" i="40"/>
  <c r="HU18" i="40"/>
  <c r="HT18" i="40"/>
  <c r="HS18" i="40"/>
  <c r="HR18" i="40"/>
  <c r="HQ18" i="40"/>
  <c r="HP18" i="40"/>
  <c r="HO18" i="40"/>
  <c r="HN18" i="40"/>
  <c r="HM18" i="40"/>
  <c r="HL18" i="40"/>
  <c r="HK18" i="40"/>
  <c r="HJ18" i="40"/>
  <c r="HI18" i="40"/>
  <c r="HH18" i="40"/>
  <c r="HG18" i="40"/>
  <c r="HF18" i="40"/>
  <c r="HE18" i="40"/>
  <c r="HD18" i="40"/>
  <c r="HC18" i="40"/>
  <c r="HB18" i="40"/>
  <c r="HA18" i="40"/>
  <c r="GZ18" i="40"/>
  <c r="GY18" i="40"/>
  <c r="GX18" i="40"/>
  <c r="GW18" i="40"/>
  <c r="GV18" i="40"/>
  <c r="GU18" i="40"/>
  <c r="GT18" i="40"/>
  <c r="GS18" i="40"/>
  <c r="GR18" i="40"/>
  <c r="GQ18" i="40"/>
  <c r="GP18" i="40"/>
  <c r="GO18" i="40"/>
  <c r="GN18" i="40"/>
  <c r="GM18" i="40"/>
  <c r="GL18" i="40"/>
  <c r="GK18" i="40"/>
  <c r="GJ18" i="40"/>
  <c r="IG17" i="40"/>
  <c r="IF17" i="40"/>
  <c r="IE17" i="40"/>
  <c r="ID17" i="40"/>
  <c r="IC17" i="40"/>
  <c r="IB17" i="40"/>
  <c r="IA17" i="40"/>
  <c r="HZ17" i="40"/>
  <c r="HY17" i="40"/>
  <c r="HX17" i="40"/>
  <c r="HW17" i="40"/>
  <c r="HV17" i="40"/>
  <c r="HU17" i="40"/>
  <c r="HT17" i="40"/>
  <c r="HS17" i="40"/>
  <c r="HR17" i="40"/>
  <c r="HQ17" i="40"/>
  <c r="HP17" i="40"/>
  <c r="HO17" i="40"/>
  <c r="HN17" i="40"/>
  <c r="HM17" i="40"/>
  <c r="HL17" i="40"/>
  <c r="HK17" i="40"/>
  <c r="HJ17" i="40"/>
  <c r="HI17" i="40"/>
  <c r="HH17" i="40"/>
  <c r="HG17" i="40"/>
  <c r="HF17" i="40"/>
  <c r="HE17" i="40"/>
  <c r="HD17" i="40"/>
  <c r="HC17" i="40"/>
  <c r="HB17" i="40"/>
  <c r="HA17" i="40"/>
  <c r="GZ17" i="40"/>
  <c r="GY17" i="40"/>
  <c r="GX17" i="40"/>
  <c r="GW17" i="40"/>
  <c r="GV17" i="40"/>
  <c r="GU17" i="40"/>
  <c r="GT17" i="40"/>
  <c r="GS17" i="40"/>
  <c r="GR17" i="40"/>
  <c r="GQ17" i="40"/>
  <c r="GP17" i="40"/>
  <c r="GO17" i="40"/>
  <c r="GN17" i="40"/>
  <c r="GM17" i="40"/>
  <c r="GL17" i="40"/>
  <c r="GK17" i="40"/>
  <c r="GJ17" i="40"/>
  <c r="IG16" i="40"/>
  <c r="IF16" i="40"/>
  <c r="IE16" i="40"/>
  <c r="ID16" i="40"/>
  <c r="IC16" i="40"/>
  <c r="IB16" i="40"/>
  <c r="IA16" i="40"/>
  <c r="HZ16" i="40"/>
  <c r="HY16" i="40"/>
  <c r="HX16" i="40"/>
  <c r="HW16" i="40"/>
  <c r="HV16" i="40"/>
  <c r="HU16" i="40"/>
  <c r="HT16" i="40"/>
  <c r="HS16" i="40"/>
  <c r="HR16" i="40"/>
  <c r="HQ16" i="40"/>
  <c r="HP16" i="40"/>
  <c r="HO16" i="40"/>
  <c r="HN16" i="40"/>
  <c r="HM16" i="40"/>
  <c r="HL16" i="40"/>
  <c r="HK16" i="40"/>
  <c r="HJ16" i="40"/>
  <c r="HI16" i="40"/>
  <c r="HH16" i="40"/>
  <c r="HG16" i="40"/>
  <c r="HF16" i="40"/>
  <c r="HE16" i="40"/>
  <c r="HD16" i="40"/>
  <c r="HC16" i="40"/>
  <c r="HB16" i="40"/>
  <c r="HA16" i="40"/>
  <c r="GZ16" i="40"/>
  <c r="GY16" i="40"/>
  <c r="GX16" i="40"/>
  <c r="GW16" i="40"/>
  <c r="GV16" i="40"/>
  <c r="GU16" i="40"/>
  <c r="GT16" i="40"/>
  <c r="GS16" i="40"/>
  <c r="GR16" i="40"/>
  <c r="GQ16" i="40"/>
  <c r="GP16" i="40"/>
  <c r="GO16" i="40"/>
  <c r="GN16" i="40"/>
  <c r="GM16" i="40"/>
  <c r="GL16" i="40"/>
  <c r="GK16" i="40"/>
  <c r="GJ16" i="40"/>
  <c r="IG15" i="40"/>
  <c r="IF15" i="40"/>
  <c r="IE15" i="40"/>
  <c r="ID15" i="40"/>
  <c r="IC15" i="40"/>
  <c r="IB15" i="40"/>
  <c r="IA15" i="40"/>
  <c r="HZ15" i="40"/>
  <c r="HY15" i="40"/>
  <c r="HX15" i="40"/>
  <c r="HW15" i="40"/>
  <c r="HV15" i="40"/>
  <c r="HU15" i="40"/>
  <c r="HT15" i="40"/>
  <c r="HS15" i="40"/>
  <c r="HR15" i="40"/>
  <c r="HQ15" i="40"/>
  <c r="HP15" i="40"/>
  <c r="HO15" i="40"/>
  <c r="HN15" i="40"/>
  <c r="HM15" i="40"/>
  <c r="HL15" i="40"/>
  <c r="HK15" i="40"/>
  <c r="HJ15" i="40"/>
  <c r="HI15" i="40"/>
  <c r="HH15" i="40"/>
  <c r="HG15" i="40"/>
  <c r="HF15" i="40"/>
  <c r="HE15" i="40"/>
  <c r="HD15" i="40"/>
  <c r="HC15" i="40"/>
  <c r="HB15" i="40"/>
  <c r="HA15" i="40"/>
  <c r="GZ15" i="40"/>
  <c r="GY15" i="40"/>
  <c r="GX15" i="40"/>
  <c r="GW15" i="40"/>
  <c r="GV15" i="40"/>
  <c r="GU15" i="40"/>
  <c r="GT15" i="40"/>
  <c r="GS15" i="40"/>
  <c r="GR15" i="40"/>
  <c r="GQ15" i="40"/>
  <c r="GP15" i="40"/>
  <c r="GO15" i="40"/>
  <c r="GN15" i="40"/>
  <c r="GM15" i="40"/>
  <c r="GL15" i="40"/>
  <c r="GK15" i="40"/>
  <c r="GJ15" i="40"/>
  <c r="IG14" i="40"/>
  <c r="IF14" i="40"/>
  <c r="IE14" i="40"/>
  <c r="ID14" i="40"/>
  <c r="IC14" i="40"/>
  <c r="IB14" i="40"/>
  <c r="IA14" i="40"/>
  <c r="HZ14" i="40"/>
  <c r="HY14" i="40"/>
  <c r="HX14" i="40"/>
  <c r="HW14" i="40"/>
  <c r="HV14" i="40"/>
  <c r="HU14" i="40"/>
  <c r="HT14" i="40"/>
  <c r="HS14" i="40"/>
  <c r="HR14" i="40"/>
  <c r="HQ14" i="40"/>
  <c r="HP14" i="40"/>
  <c r="HO14" i="40"/>
  <c r="HN14" i="40"/>
  <c r="HM14" i="40"/>
  <c r="HL14" i="40"/>
  <c r="HK14" i="40"/>
  <c r="HJ14" i="40"/>
  <c r="HI14" i="40"/>
  <c r="HH14" i="40"/>
  <c r="HG14" i="40"/>
  <c r="HF14" i="40"/>
  <c r="HE14" i="40"/>
  <c r="HD14" i="40"/>
  <c r="HC14" i="40"/>
  <c r="HB14" i="40"/>
  <c r="HA14" i="40"/>
  <c r="GZ14" i="40"/>
  <c r="GY14" i="40"/>
  <c r="GX14" i="40"/>
  <c r="GW14" i="40"/>
  <c r="GV14" i="40"/>
  <c r="GU14" i="40"/>
  <c r="GT14" i="40"/>
  <c r="GS14" i="40"/>
  <c r="GR14" i="40"/>
  <c r="GQ14" i="40"/>
  <c r="GP14" i="40"/>
  <c r="GO14" i="40"/>
  <c r="GN14" i="40"/>
  <c r="GM14" i="40"/>
  <c r="GL14" i="40"/>
  <c r="GK14" i="40"/>
  <c r="GJ14" i="40"/>
  <c r="IG13" i="40"/>
  <c r="IF13" i="40"/>
  <c r="IE13" i="40"/>
  <c r="ID13" i="40"/>
  <c r="IC13" i="40"/>
  <c r="IB13" i="40"/>
  <c r="IA13" i="40"/>
  <c r="HZ13" i="40"/>
  <c r="HY13" i="40"/>
  <c r="HX13" i="40"/>
  <c r="HW13" i="40"/>
  <c r="HV13" i="40"/>
  <c r="HU13" i="40"/>
  <c r="HT13" i="40"/>
  <c r="HS13" i="40"/>
  <c r="HR13" i="40"/>
  <c r="HQ13" i="40"/>
  <c r="HP13" i="40"/>
  <c r="HO13" i="40"/>
  <c r="HN13" i="40"/>
  <c r="HM13" i="40"/>
  <c r="HL13" i="40"/>
  <c r="HK13" i="40"/>
  <c r="HJ13" i="40"/>
  <c r="HI13" i="40"/>
  <c r="HH13" i="40"/>
  <c r="HG13" i="40"/>
  <c r="HF13" i="40"/>
  <c r="HE13" i="40"/>
  <c r="HD13" i="40"/>
  <c r="HC13" i="40"/>
  <c r="HB13" i="40"/>
  <c r="HA13" i="40"/>
  <c r="GZ13" i="40"/>
  <c r="GY13" i="40"/>
  <c r="GX13" i="40"/>
  <c r="GW13" i="40"/>
  <c r="GV13" i="40"/>
  <c r="GU13" i="40"/>
  <c r="GT13" i="40"/>
  <c r="GS13" i="40"/>
  <c r="GR13" i="40"/>
  <c r="GQ13" i="40"/>
  <c r="GP13" i="40"/>
  <c r="GO13" i="40"/>
  <c r="GN13" i="40"/>
  <c r="GM13" i="40"/>
  <c r="GL13" i="40"/>
  <c r="GK13" i="40"/>
  <c r="GJ13" i="40"/>
  <c r="IG12" i="40"/>
  <c r="IF12" i="40"/>
  <c r="IE12" i="40"/>
  <c r="ID12" i="40"/>
  <c r="IC12" i="40"/>
  <c r="IB12" i="40"/>
  <c r="IA12" i="40"/>
  <c r="HZ12" i="40"/>
  <c r="HY12" i="40"/>
  <c r="HX12" i="40"/>
  <c r="HW12" i="40"/>
  <c r="HV12" i="40"/>
  <c r="HU12" i="40"/>
  <c r="HT12" i="40"/>
  <c r="HS12" i="40"/>
  <c r="HR12" i="40"/>
  <c r="HQ12" i="40"/>
  <c r="HP12" i="40"/>
  <c r="HO12" i="40"/>
  <c r="HN12" i="40"/>
  <c r="HM12" i="40"/>
  <c r="HL12" i="40"/>
  <c r="HK12" i="40"/>
  <c r="HJ12" i="40"/>
  <c r="HI12" i="40"/>
  <c r="HH12" i="40"/>
  <c r="HG12" i="40"/>
  <c r="HF12" i="40"/>
  <c r="HE12" i="40"/>
  <c r="HD12" i="40"/>
  <c r="HC12" i="40"/>
  <c r="HB12" i="40"/>
  <c r="HA12" i="40"/>
  <c r="GZ12" i="40"/>
  <c r="GY12" i="40"/>
  <c r="GX12" i="40"/>
  <c r="GW12" i="40"/>
  <c r="GV12" i="40"/>
  <c r="GU12" i="40"/>
  <c r="GT12" i="40"/>
  <c r="GS12" i="40"/>
  <c r="GR12" i="40"/>
  <c r="GQ12" i="40"/>
  <c r="GP12" i="40"/>
  <c r="GO12" i="40"/>
  <c r="GN12" i="40"/>
  <c r="GM12" i="40"/>
  <c r="GL12" i="40"/>
  <c r="GK12" i="40"/>
  <c r="GJ12" i="40"/>
  <c r="IG11" i="40"/>
  <c r="IF11" i="40"/>
  <c r="IE11" i="40"/>
  <c r="ID11" i="40"/>
  <c r="IC11" i="40"/>
  <c r="IB11" i="40"/>
  <c r="IA11" i="40"/>
  <c r="HZ11" i="40"/>
  <c r="HY11" i="40"/>
  <c r="HX11" i="40"/>
  <c r="HW11" i="40"/>
  <c r="HV11" i="40"/>
  <c r="HU11" i="40"/>
  <c r="HT11" i="40"/>
  <c r="HS11" i="40"/>
  <c r="HR11" i="40"/>
  <c r="HQ11" i="40"/>
  <c r="HP11" i="40"/>
  <c r="HO11" i="40"/>
  <c r="HN11" i="40"/>
  <c r="HM11" i="40"/>
  <c r="HL11" i="40"/>
  <c r="HK11" i="40"/>
  <c r="HJ11" i="40"/>
  <c r="HI11" i="40"/>
  <c r="HH11" i="40"/>
  <c r="HG11" i="40"/>
  <c r="HF11" i="40"/>
  <c r="HE11" i="40"/>
  <c r="HD11" i="40"/>
  <c r="HC11" i="40"/>
  <c r="HB11" i="40"/>
  <c r="HA11" i="40"/>
  <c r="GZ11" i="40"/>
  <c r="GY11" i="40"/>
  <c r="GX11" i="40"/>
  <c r="GW11" i="40"/>
  <c r="GV11" i="40"/>
  <c r="GU11" i="40"/>
  <c r="GT11" i="40"/>
  <c r="GS11" i="40"/>
  <c r="GR11" i="40"/>
  <c r="GQ11" i="40"/>
  <c r="GP11" i="40"/>
  <c r="GO11" i="40"/>
  <c r="GN11" i="40"/>
  <c r="GM11" i="40"/>
  <c r="GL11" i="40"/>
  <c r="GK11" i="40"/>
  <c r="GJ11" i="40"/>
  <c r="IG10" i="40"/>
  <c r="IF10" i="40"/>
  <c r="IE10" i="40"/>
  <c r="ID10" i="40"/>
  <c r="IC10" i="40"/>
  <c r="IB10" i="40"/>
  <c r="IA10" i="40"/>
  <c r="HZ10" i="40"/>
  <c r="HY10" i="40"/>
  <c r="HX10" i="40"/>
  <c r="HW10" i="40"/>
  <c r="HV10" i="40"/>
  <c r="HU10" i="40"/>
  <c r="HT10" i="40"/>
  <c r="HS10" i="40"/>
  <c r="HR10" i="40"/>
  <c r="HQ10" i="40"/>
  <c r="HP10" i="40"/>
  <c r="HO10" i="40"/>
  <c r="HN10" i="40"/>
  <c r="HM10" i="40"/>
  <c r="HL10" i="40"/>
  <c r="HK10" i="40"/>
  <c r="HJ10" i="40"/>
  <c r="HI10" i="40"/>
  <c r="HH10" i="40"/>
  <c r="HG10" i="40"/>
  <c r="HF10" i="40"/>
  <c r="HE10" i="40"/>
  <c r="HD10" i="40"/>
  <c r="HC10" i="40"/>
  <c r="HB10" i="40"/>
  <c r="HA10" i="40"/>
  <c r="GZ10" i="40"/>
  <c r="GY10" i="40"/>
  <c r="GX10" i="40"/>
  <c r="GW10" i="40"/>
  <c r="GV10" i="40"/>
  <c r="GU10" i="40"/>
  <c r="GT10" i="40"/>
  <c r="GS10" i="40"/>
  <c r="GR10" i="40"/>
  <c r="GQ10" i="40"/>
  <c r="GP10" i="40"/>
  <c r="GO10" i="40"/>
  <c r="GN10" i="40"/>
  <c r="GM10" i="40"/>
  <c r="GL10" i="40"/>
  <c r="GK10" i="40"/>
  <c r="GJ10" i="40"/>
  <c r="GI54" i="40"/>
  <c r="GH54" i="40"/>
  <c r="GG54" i="40"/>
  <c r="GF54" i="40"/>
  <c r="GE54" i="40"/>
  <c r="GD54" i="40"/>
  <c r="GC54" i="40"/>
  <c r="GB54" i="40"/>
  <c r="GA54" i="40"/>
  <c r="FZ54" i="40"/>
  <c r="FY54" i="40"/>
  <c r="FX54" i="40"/>
  <c r="FW54" i="40"/>
  <c r="FV54" i="40"/>
  <c r="FU54" i="40"/>
  <c r="FT54" i="40"/>
  <c r="FS54" i="40"/>
  <c r="FR54" i="40"/>
  <c r="FQ54" i="40"/>
  <c r="FP54" i="40"/>
  <c r="FO54" i="40"/>
  <c r="FN54" i="40"/>
  <c r="FM54" i="40"/>
  <c r="FL54" i="40"/>
  <c r="FK54" i="40"/>
  <c r="FJ54" i="40"/>
  <c r="FI54" i="40"/>
  <c r="FH54" i="40"/>
  <c r="FG54" i="40"/>
  <c r="FF54" i="40"/>
  <c r="FE54" i="40"/>
  <c r="FD54" i="40"/>
  <c r="FC54" i="40"/>
  <c r="FB54" i="40"/>
  <c r="FA54" i="40"/>
  <c r="EZ54" i="40"/>
  <c r="EY54" i="40"/>
  <c r="EX54" i="40"/>
  <c r="EW54" i="40"/>
  <c r="EV54" i="40"/>
  <c r="EU54" i="40"/>
  <c r="ET54" i="40"/>
  <c r="ES54" i="40"/>
  <c r="ER54" i="40"/>
  <c r="EQ54" i="40"/>
  <c r="EP54" i="40"/>
  <c r="EO54" i="40"/>
  <c r="EN54" i="40"/>
  <c r="EM54" i="40"/>
  <c r="EL54" i="40"/>
  <c r="GI53" i="40"/>
  <c r="GH53" i="40"/>
  <c r="GG53" i="40"/>
  <c r="GF53" i="40"/>
  <c r="GE53" i="40"/>
  <c r="GD53" i="40"/>
  <c r="GC53" i="40"/>
  <c r="GB53" i="40"/>
  <c r="GA53" i="40"/>
  <c r="FZ53" i="40"/>
  <c r="FY53" i="40"/>
  <c r="FX53" i="40"/>
  <c r="FW53" i="40"/>
  <c r="FV53" i="40"/>
  <c r="FU53" i="40"/>
  <c r="FT53" i="40"/>
  <c r="FS53" i="40"/>
  <c r="FR53" i="40"/>
  <c r="FQ53" i="40"/>
  <c r="FP53" i="40"/>
  <c r="FO53" i="40"/>
  <c r="FN53" i="40"/>
  <c r="FM53" i="40"/>
  <c r="FL53" i="40"/>
  <c r="FK53" i="40"/>
  <c r="FJ53" i="40"/>
  <c r="FI53" i="40"/>
  <c r="FH53" i="40"/>
  <c r="FG53" i="40"/>
  <c r="FF53" i="40"/>
  <c r="FE53" i="40"/>
  <c r="FD53" i="40"/>
  <c r="FC53" i="40"/>
  <c r="FB53" i="40"/>
  <c r="FA53" i="40"/>
  <c r="EZ53" i="40"/>
  <c r="EY53" i="40"/>
  <c r="EX53" i="40"/>
  <c r="EW53" i="40"/>
  <c r="EV53" i="40"/>
  <c r="EU53" i="40"/>
  <c r="ET53" i="40"/>
  <c r="ES53" i="40"/>
  <c r="ER53" i="40"/>
  <c r="EQ53" i="40"/>
  <c r="EP53" i="40"/>
  <c r="EO53" i="40"/>
  <c r="EN53" i="40"/>
  <c r="EM53" i="40"/>
  <c r="EL53" i="40"/>
  <c r="GI52" i="40"/>
  <c r="GH52" i="40"/>
  <c r="GG52" i="40"/>
  <c r="GF52" i="40"/>
  <c r="GE52" i="40"/>
  <c r="GD52" i="40"/>
  <c r="GC52" i="40"/>
  <c r="GB52" i="40"/>
  <c r="GA52" i="40"/>
  <c r="FZ52" i="40"/>
  <c r="FY52" i="40"/>
  <c r="FX52" i="40"/>
  <c r="FW52" i="40"/>
  <c r="FV52" i="40"/>
  <c r="FU52" i="40"/>
  <c r="FT52" i="40"/>
  <c r="FS52" i="40"/>
  <c r="FR52" i="40"/>
  <c r="FQ52" i="40"/>
  <c r="FP52" i="40"/>
  <c r="FO52" i="40"/>
  <c r="FN52" i="40"/>
  <c r="FM52" i="40"/>
  <c r="FL52" i="40"/>
  <c r="FK52" i="40"/>
  <c r="FJ52" i="40"/>
  <c r="FI52" i="40"/>
  <c r="FH52" i="40"/>
  <c r="FG52" i="40"/>
  <c r="FF52" i="40"/>
  <c r="FE52" i="40"/>
  <c r="FD52" i="40"/>
  <c r="FC52" i="40"/>
  <c r="FB52" i="40"/>
  <c r="FA52" i="40"/>
  <c r="EZ52" i="40"/>
  <c r="EY52" i="40"/>
  <c r="EX52" i="40"/>
  <c r="EW52" i="40"/>
  <c r="EV52" i="40"/>
  <c r="EU52" i="40"/>
  <c r="ET52" i="40"/>
  <c r="ES52" i="40"/>
  <c r="ER52" i="40"/>
  <c r="EQ52" i="40"/>
  <c r="EP52" i="40"/>
  <c r="EO52" i="40"/>
  <c r="EN52" i="40"/>
  <c r="EM52" i="40"/>
  <c r="EL52" i="40"/>
  <c r="GI51" i="40"/>
  <c r="GH51" i="40"/>
  <c r="GG51" i="40"/>
  <c r="GF51" i="40"/>
  <c r="GE51" i="40"/>
  <c r="GD51" i="40"/>
  <c r="GC51" i="40"/>
  <c r="GB51" i="40"/>
  <c r="GA51" i="40"/>
  <c r="FZ51" i="40"/>
  <c r="FY51" i="40"/>
  <c r="FX51" i="40"/>
  <c r="FW51" i="40"/>
  <c r="FV51" i="40"/>
  <c r="FU51" i="40"/>
  <c r="FT51" i="40"/>
  <c r="FS51" i="40"/>
  <c r="FR51" i="40"/>
  <c r="FQ51" i="40"/>
  <c r="FP51" i="40"/>
  <c r="FO51" i="40"/>
  <c r="FN51" i="40"/>
  <c r="FM51" i="40"/>
  <c r="FL51" i="40"/>
  <c r="FK51" i="40"/>
  <c r="FJ51" i="40"/>
  <c r="FI51" i="40"/>
  <c r="FH51" i="40"/>
  <c r="FG51" i="40"/>
  <c r="FF51" i="40"/>
  <c r="FE51" i="40"/>
  <c r="FD51" i="40"/>
  <c r="FC51" i="40"/>
  <c r="FB51" i="40"/>
  <c r="FA51" i="40"/>
  <c r="EZ51" i="40"/>
  <c r="EY51" i="40"/>
  <c r="EX51" i="40"/>
  <c r="EW51" i="40"/>
  <c r="EV51" i="40"/>
  <c r="EU51" i="40"/>
  <c r="ET51" i="40"/>
  <c r="ES51" i="40"/>
  <c r="ER51" i="40"/>
  <c r="EQ51" i="40"/>
  <c r="EP51" i="40"/>
  <c r="EO51" i="40"/>
  <c r="EN51" i="40"/>
  <c r="EM51" i="40"/>
  <c r="EL51" i="40"/>
  <c r="GI50" i="40"/>
  <c r="GH50" i="40"/>
  <c r="GG50" i="40"/>
  <c r="GF50" i="40"/>
  <c r="GE50" i="40"/>
  <c r="GD50" i="40"/>
  <c r="GC50" i="40"/>
  <c r="GB50" i="40"/>
  <c r="GA50" i="40"/>
  <c r="FZ50" i="40"/>
  <c r="FY50" i="40"/>
  <c r="FX50" i="40"/>
  <c r="FW50" i="40"/>
  <c r="FV50" i="40"/>
  <c r="FU50" i="40"/>
  <c r="FT50" i="40"/>
  <c r="FS50" i="40"/>
  <c r="FR50" i="40"/>
  <c r="FQ50" i="40"/>
  <c r="FP50" i="40"/>
  <c r="FO50" i="40"/>
  <c r="FN50" i="40"/>
  <c r="FM50" i="40"/>
  <c r="FL50" i="40"/>
  <c r="FK50" i="40"/>
  <c r="FJ50" i="40"/>
  <c r="FI50" i="40"/>
  <c r="FH50" i="40"/>
  <c r="FG50" i="40"/>
  <c r="FF50" i="40"/>
  <c r="FE50" i="40"/>
  <c r="FD50" i="40"/>
  <c r="FC50" i="40"/>
  <c r="FB50" i="40"/>
  <c r="FA50" i="40"/>
  <c r="EZ50" i="40"/>
  <c r="EY50" i="40"/>
  <c r="EX50" i="40"/>
  <c r="EW50" i="40"/>
  <c r="EV50" i="40"/>
  <c r="EU50" i="40"/>
  <c r="ET50" i="40"/>
  <c r="ES50" i="40"/>
  <c r="ER50" i="40"/>
  <c r="EQ50" i="40"/>
  <c r="EP50" i="40"/>
  <c r="EO50" i="40"/>
  <c r="EN50" i="40"/>
  <c r="EM50" i="40"/>
  <c r="EL50" i="40"/>
  <c r="GI49" i="40"/>
  <c r="GH49" i="40"/>
  <c r="GG49" i="40"/>
  <c r="GF49" i="40"/>
  <c r="GE49" i="40"/>
  <c r="GD49" i="40"/>
  <c r="GC49" i="40"/>
  <c r="GB49" i="40"/>
  <c r="GA49" i="40"/>
  <c r="FZ49" i="40"/>
  <c r="FY49" i="40"/>
  <c r="FX49" i="40"/>
  <c r="FW49" i="40"/>
  <c r="FV49" i="40"/>
  <c r="FU49" i="40"/>
  <c r="FT49" i="40"/>
  <c r="FS49" i="40"/>
  <c r="FR49" i="40"/>
  <c r="FQ49" i="40"/>
  <c r="FP49" i="40"/>
  <c r="FO49" i="40"/>
  <c r="FN49" i="40"/>
  <c r="FM49" i="40"/>
  <c r="FL49" i="40"/>
  <c r="FK49" i="40"/>
  <c r="FJ49" i="40"/>
  <c r="FI49" i="40"/>
  <c r="FH49" i="40"/>
  <c r="FG49" i="40"/>
  <c r="FF49" i="40"/>
  <c r="FE49" i="40"/>
  <c r="FD49" i="40"/>
  <c r="FC49" i="40"/>
  <c r="FB49" i="40"/>
  <c r="FA49" i="40"/>
  <c r="EZ49" i="40"/>
  <c r="EY49" i="40"/>
  <c r="EX49" i="40"/>
  <c r="EW49" i="40"/>
  <c r="EV49" i="40"/>
  <c r="EU49" i="40"/>
  <c r="ET49" i="40"/>
  <c r="ES49" i="40"/>
  <c r="ER49" i="40"/>
  <c r="EQ49" i="40"/>
  <c r="EP49" i="40"/>
  <c r="EO49" i="40"/>
  <c r="EN49" i="40"/>
  <c r="EM49" i="40"/>
  <c r="EL49" i="40"/>
  <c r="GI48" i="40"/>
  <c r="GH48" i="40"/>
  <c r="GG48" i="40"/>
  <c r="GF48" i="40"/>
  <c r="GE48" i="40"/>
  <c r="GD48" i="40"/>
  <c r="GC48" i="40"/>
  <c r="GB48" i="40"/>
  <c r="GA48" i="40"/>
  <c r="FZ48" i="40"/>
  <c r="FY48" i="40"/>
  <c r="FX48" i="40"/>
  <c r="FW48" i="40"/>
  <c r="FV48" i="40"/>
  <c r="FU48" i="40"/>
  <c r="FT48" i="40"/>
  <c r="FS48" i="40"/>
  <c r="FR48" i="40"/>
  <c r="FQ48" i="40"/>
  <c r="FP48" i="40"/>
  <c r="FO48" i="40"/>
  <c r="FN48" i="40"/>
  <c r="FM48" i="40"/>
  <c r="FL48" i="40"/>
  <c r="FK48" i="40"/>
  <c r="FJ48" i="40"/>
  <c r="FI48" i="40"/>
  <c r="FH48" i="40"/>
  <c r="FG48" i="40"/>
  <c r="FF48" i="40"/>
  <c r="FE48" i="40"/>
  <c r="FD48" i="40"/>
  <c r="FC48" i="40"/>
  <c r="FB48" i="40"/>
  <c r="FA48" i="40"/>
  <c r="EZ48" i="40"/>
  <c r="EY48" i="40"/>
  <c r="EX48" i="40"/>
  <c r="EW48" i="40"/>
  <c r="EV48" i="40"/>
  <c r="EU48" i="40"/>
  <c r="ET48" i="40"/>
  <c r="ES48" i="40"/>
  <c r="ER48" i="40"/>
  <c r="EQ48" i="40"/>
  <c r="EP48" i="40"/>
  <c r="EO48" i="40"/>
  <c r="EN48" i="40"/>
  <c r="EM48" i="40"/>
  <c r="EL48" i="40"/>
  <c r="GI47" i="40"/>
  <c r="GH47" i="40"/>
  <c r="GG47" i="40"/>
  <c r="GF47" i="40"/>
  <c r="GE47" i="40"/>
  <c r="GD47" i="40"/>
  <c r="GC47" i="40"/>
  <c r="GB47" i="40"/>
  <c r="GA47" i="40"/>
  <c r="FZ47" i="40"/>
  <c r="FY47" i="40"/>
  <c r="FX47" i="40"/>
  <c r="FW47" i="40"/>
  <c r="FV47" i="40"/>
  <c r="FU47" i="40"/>
  <c r="FT47" i="40"/>
  <c r="FS47" i="40"/>
  <c r="FR47" i="40"/>
  <c r="FQ47" i="40"/>
  <c r="FP47" i="40"/>
  <c r="FO47" i="40"/>
  <c r="FN47" i="40"/>
  <c r="FM47" i="40"/>
  <c r="FL47" i="40"/>
  <c r="FK47" i="40"/>
  <c r="FJ47" i="40"/>
  <c r="FI47" i="40"/>
  <c r="FH47" i="40"/>
  <c r="FG47" i="40"/>
  <c r="FF47" i="40"/>
  <c r="FE47" i="40"/>
  <c r="FD47" i="40"/>
  <c r="FC47" i="40"/>
  <c r="FB47" i="40"/>
  <c r="FA47" i="40"/>
  <c r="EZ47" i="40"/>
  <c r="EY47" i="40"/>
  <c r="EX47" i="40"/>
  <c r="EW47" i="40"/>
  <c r="EV47" i="40"/>
  <c r="EU47" i="40"/>
  <c r="ET47" i="40"/>
  <c r="ES47" i="40"/>
  <c r="ER47" i="40"/>
  <c r="EQ47" i="40"/>
  <c r="EP47" i="40"/>
  <c r="EO47" i="40"/>
  <c r="EN47" i="40"/>
  <c r="EM47" i="40"/>
  <c r="EL47" i="40"/>
  <c r="GI46" i="40"/>
  <c r="GH46" i="40"/>
  <c r="GG46" i="40"/>
  <c r="GF46" i="40"/>
  <c r="GE46" i="40"/>
  <c r="GD46" i="40"/>
  <c r="GC46" i="40"/>
  <c r="GB46" i="40"/>
  <c r="GA46" i="40"/>
  <c r="FZ46" i="40"/>
  <c r="FY46" i="40"/>
  <c r="FX46" i="40"/>
  <c r="FW46" i="40"/>
  <c r="FV46" i="40"/>
  <c r="FU46" i="40"/>
  <c r="FT46" i="40"/>
  <c r="FS46" i="40"/>
  <c r="FR46" i="40"/>
  <c r="FQ46" i="40"/>
  <c r="FP46" i="40"/>
  <c r="FO46" i="40"/>
  <c r="FN46" i="40"/>
  <c r="FM46" i="40"/>
  <c r="FL46" i="40"/>
  <c r="FK46" i="40"/>
  <c r="FJ46" i="40"/>
  <c r="FI46" i="40"/>
  <c r="FH46" i="40"/>
  <c r="FG46" i="40"/>
  <c r="FF46" i="40"/>
  <c r="FE46" i="40"/>
  <c r="FD46" i="40"/>
  <c r="FC46" i="40"/>
  <c r="FB46" i="40"/>
  <c r="FA46" i="40"/>
  <c r="EZ46" i="40"/>
  <c r="EY46" i="40"/>
  <c r="EX46" i="40"/>
  <c r="EW46" i="40"/>
  <c r="EV46" i="40"/>
  <c r="EU46" i="40"/>
  <c r="ET46" i="40"/>
  <c r="ES46" i="40"/>
  <c r="ER46" i="40"/>
  <c r="EQ46" i="40"/>
  <c r="EP46" i="40"/>
  <c r="EO46" i="40"/>
  <c r="EN46" i="40"/>
  <c r="EM46" i="40"/>
  <c r="EL46" i="40"/>
  <c r="GI45" i="40"/>
  <c r="GH45" i="40"/>
  <c r="GG45" i="40"/>
  <c r="GF45" i="40"/>
  <c r="GE45" i="40"/>
  <c r="GD45" i="40"/>
  <c r="GC45" i="40"/>
  <c r="GB45" i="40"/>
  <c r="GA45" i="40"/>
  <c r="FZ45" i="40"/>
  <c r="FY45" i="40"/>
  <c r="FX45" i="40"/>
  <c r="FW45" i="40"/>
  <c r="FV45" i="40"/>
  <c r="FU45" i="40"/>
  <c r="FT45" i="40"/>
  <c r="FS45" i="40"/>
  <c r="FR45" i="40"/>
  <c r="FQ45" i="40"/>
  <c r="FP45" i="40"/>
  <c r="FO45" i="40"/>
  <c r="FN45" i="40"/>
  <c r="FM45" i="40"/>
  <c r="FL45" i="40"/>
  <c r="FK45" i="40"/>
  <c r="FJ45" i="40"/>
  <c r="FI45" i="40"/>
  <c r="FH45" i="40"/>
  <c r="FG45" i="40"/>
  <c r="FF45" i="40"/>
  <c r="FE45" i="40"/>
  <c r="FD45" i="40"/>
  <c r="FC45" i="40"/>
  <c r="FB45" i="40"/>
  <c r="FA45" i="40"/>
  <c r="EZ45" i="40"/>
  <c r="EY45" i="40"/>
  <c r="EX45" i="40"/>
  <c r="EW45" i="40"/>
  <c r="EV45" i="40"/>
  <c r="EU45" i="40"/>
  <c r="ET45" i="40"/>
  <c r="ES45" i="40"/>
  <c r="ER45" i="40"/>
  <c r="EQ45" i="40"/>
  <c r="EP45" i="40"/>
  <c r="EO45" i="40"/>
  <c r="EN45" i="40"/>
  <c r="EM45" i="40"/>
  <c r="EL45" i="40"/>
  <c r="GI44" i="40"/>
  <c r="GH44" i="40"/>
  <c r="GG44" i="40"/>
  <c r="GF44" i="40"/>
  <c r="GE44" i="40"/>
  <c r="GD44" i="40"/>
  <c r="GC44" i="40"/>
  <c r="GB44" i="40"/>
  <c r="GA44" i="40"/>
  <c r="FZ44" i="40"/>
  <c r="FY44" i="40"/>
  <c r="FX44" i="40"/>
  <c r="FW44" i="40"/>
  <c r="FV44" i="40"/>
  <c r="FU44" i="40"/>
  <c r="FT44" i="40"/>
  <c r="FS44" i="40"/>
  <c r="FR44" i="40"/>
  <c r="FQ44" i="40"/>
  <c r="FP44" i="40"/>
  <c r="FO44" i="40"/>
  <c r="FN44" i="40"/>
  <c r="FM44" i="40"/>
  <c r="FL44" i="40"/>
  <c r="FK44" i="40"/>
  <c r="FJ44" i="40"/>
  <c r="FI44" i="40"/>
  <c r="FH44" i="40"/>
  <c r="FG44" i="40"/>
  <c r="FF44" i="40"/>
  <c r="FE44" i="40"/>
  <c r="FD44" i="40"/>
  <c r="FC44" i="40"/>
  <c r="FB44" i="40"/>
  <c r="FA44" i="40"/>
  <c r="EZ44" i="40"/>
  <c r="EY44" i="40"/>
  <c r="EX44" i="40"/>
  <c r="EW44" i="40"/>
  <c r="EV44" i="40"/>
  <c r="EU44" i="40"/>
  <c r="ET44" i="40"/>
  <c r="ES44" i="40"/>
  <c r="ER44" i="40"/>
  <c r="EQ44" i="40"/>
  <c r="EP44" i="40"/>
  <c r="EO44" i="40"/>
  <c r="EN44" i="40"/>
  <c r="EM44" i="40"/>
  <c r="EL44" i="40"/>
  <c r="GI43" i="40"/>
  <c r="GH43" i="40"/>
  <c r="GG43" i="40"/>
  <c r="GF43" i="40"/>
  <c r="GE43" i="40"/>
  <c r="GD43" i="40"/>
  <c r="GC43" i="40"/>
  <c r="GB43" i="40"/>
  <c r="GA43" i="40"/>
  <c r="FZ43" i="40"/>
  <c r="FY43" i="40"/>
  <c r="FX43" i="40"/>
  <c r="FW43" i="40"/>
  <c r="FV43" i="40"/>
  <c r="FU43" i="40"/>
  <c r="FT43" i="40"/>
  <c r="FS43" i="40"/>
  <c r="FR43" i="40"/>
  <c r="FQ43" i="40"/>
  <c r="FP43" i="40"/>
  <c r="FO43" i="40"/>
  <c r="FN43" i="40"/>
  <c r="FM43" i="40"/>
  <c r="FL43" i="40"/>
  <c r="FK43" i="40"/>
  <c r="FJ43" i="40"/>
  <c r="FI43" i="40"/>
  <c r="FH43" i="40"/>
  <c r="FG43" i="40"/>
  <c r="FF43" i="40"/>
  <c r="FE43" i="40"/>
  <c r="FD43" i="40"/>
  <c r="FC43" i="40"/>
  <c r="FB43" i="40"/>
  <c r="FA43" i="40"/>
  <c r="EZ43" i="40"/>
  <c r="EY43" i="40"/>
  <c r="EX43" i="40"/>
  <c r="EW43" i="40"/>
  <c r="EV43" i="40"/>
  <c r="EU43" i="40"/>
  <c r="ET43" i="40"/>
  <c r="ES43" i="40"/>
  <c r="ER43" i="40"/>
  <c r="EQ43" i="40"/>
  <c r="EP43" i="40"/>
  <c r="EO43" i="40"/>
  <c r="EN43" i="40"/>
  <c r="EM43" i="40"/>
  <c r="EL43" i="40"/>
  <c r="GI42" i="40"/>
  <c r="GH42" i="40"/>
  <c r="GG42" i="40"/>
  <c r="GF42" i="40"/>
  <c r="GE42" i="40"/>
  <c r="GD42" i="40"/>
  <c r="GC42" i="40"/>
  <c r="GB42" i="40"/>
  <c r="GA42" i="40"/>
  <c r="FZ42" i="40"/>
  <c r="FY42" i="40"/>
  <c r="FX42" i="40"/>
  <c r="FW42" i="40"/>
  <c r="FV42" i="40"/>
  <c r="FU42" i="40"/>
  <c r="FT42" i="40"/>
  <c r="FS42" i="40"/>
  <c r="FR42" i="40"/>
  <c r="FQ42" i="40"/>
  <c r="FP42" i="40"/>
  <c r="FO42" i="40"/>
  <c r="FN42" i="40"/>
  <c r="FM42" i="40"/>
  <c r="FL42" i="40"/>
  <c r="FK42" i="40"/>
  <c r="FJ42" i="40"/>
  <c r="FI42" i="40"/>
  <c r="FH42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GI41" i="40"/>
  <c r="GH41" i="40"/>
  <c r="GG41" i="40"/>
  <c r="GF41" i="40"/>
  <c r="GE41" i="40"/>
  <c r="GD41" i="40"/>
  <c r="GC41" i="40"/>
  <c r="GB41" i="40"/>
  <c r="GA41" i="40"/>
  <c r="FZ41" i="40"/>
  <c r="FY41" i="40"/>
  <c r="FX41" i="40"/>
  <c r="FW41" i="40"/>
  <c r="FV41" i="40"/>
  <c r="FU41" i="40"/>
  <c r="FT41" i="40"/>
  <c r="FS41" i="40"/>
  <c r="FR41" i="40"/>
  <c r="FQ41" i="40"/>
  <c r="FP41" i="40"/>
  <c r="FO41" i="40"/>
  <c r="FN41" i="40"/>
  <c r="FM41" i="40"/>
  <c r="FL41" i="40"/>
  <c r="FK41" i="40"/>
  <c r="FJ41" i="40"/>
  <c r="FI41" i="40"/>
  <c r="FH41" i="40"/>
  <c r="FG41" i="40"/>
  <c r="FF41" i="40"/>
  <c r="FE41" i="40"/>
  <c r="FD41" i="40"/>
  <c r="FC41" i="40"/>
  <c r="FB41" i="40"/>
  <c r="FA41" i="40"/>
  <c r="EZ41" i="40"/>
  <c r="EY41" i="40"/>
  <c r="EX41" i="40"/>
  <c r="EW41" i="40"/>
  <c r="EV41" i="40"/>
  <c r="EU41" i="40"/>
  <c r="ET41" i="40"/>
  <c r="ES41" i="40"/>
  <c r="ER41" i="40"/>
  <c r="EQ41" i="40"/>
  <c r="EP41" i="40"/>
  <c r="EO41" i="40"/>
  <c r="EN41" i="40"/>
  <c r="EM41" i="40"/>
  <c r="EL41" i="40"/>
  <c r="GI40" i="40"/>
  <c r="GH40" i="40"/>
  <c r="GG40" i="40"/>
  <c r="GF40" i="40"/>
  <c r="GE40" i="40"/>
  <c r="GD40" i="40"/>
  <c r="GC40" i="40"/>
  <c r="GB40" i="40"/>
  <c r="GA40" i="40"/>
  <c r="FZ40" i="40"/>
  <c r="FY40" i="40"/>
  <c r="FX40" i="40"/>
  <c r="FW40" i="40"/>
  <c r="FV40" i="40"/>
  <c r="FU40" i="40"/>
  <c r="FT40" i="40"/>
  <c r="FS40" i="40"/>
  <c r="FR40" i="40"/>
  <c r="FQ40" i="40"/>
  <c r="FP40" i="40"/>
  <c r="FO40" i="40"/>
  <c r="FN40" i="40"/>
  <c r="FM40" i="40"/>
  <c r="FL40" i="40"/>
  <c r="FK40" i="40"/>
  <c r="FJ40" i="40"/>
  <c r="FI40" i="40"/>
  <c r="FH40" i="40"/>
  <c r="FG40" i="40"/>
  <c r="FF40" i="40"/>
  <c r="FE40" i="40"/>
  <c r="FD40" i="40"/>
  <c r="FC40" i="40"/>
  <c r="FB40" i="40"/>
  <c r="FA40" i="40"/>
  <c r="EZ40" i="40"/>
  <c r="EY40" i="40"/>
  <c r="EX40" i="40"/>
  <c r="EW40" i="40"/>
  <c r="EV40" i="40"/>
  <c r="EU40" i="40"/>
  <c r="ET40" i="40"/>
  <c r="ES40" i="40"/>
  <c r="ER40" i="40"/>
  <c r="EQ40" i="40"/>
  <c r="EP40" i="40"/>
  <c r="EO40" i="40"/>
  <c r="EN40" i="40"/>
  <c r="EM40" i="40"/>
  <c r="EL40" i="40"/>
  <c r="GI39" i="40"/>
  <c r="GH39" i="40"/>
  <c r="GG39" i="40"/>
  <c r="GF39" i="40"/>
  <c r="GE39" i="40"/>
  <c r="GD39" i="40"/>
  <c r="GC39" i="40"/>
  <c r="GB39" i="40"/>
  <c r="GA39" i="40"/>
  <c r="FZ39" i="40"/>
  <c r="FY39" i="40"/>
  <c r="FX39" i="40"/>
  <c r="FW39" i="40"/>
  <c r="FV39" i="40"/>
  <c r="FU39" i="40"/>
  <c r="FT39" i="40"/>
  <c r="FS39" i="40"/>
  <c r="FR39" i="40"/>
  <c r="FQ39" i="40"/>
  <c r="FP39" i="40"/>
  <c r="FO39" i="40"/>
  <c r="FN39" i="40"/>
  <c r="FM39" i="40"/>
  <c r="FL39" i="40"/>
  <c r="FK39" i="40"/>
  <c r="FJ39" i="40"/>
  <c r="FI39" i="40"/>
  <c r="FH39" i="40"/>
  <c r="FG39" i="40"/>
  <c r="FF39" i="40"/>
  <c r="FE39" i="40"/>
  <c r="FD39" i="40"/>
  <c r="FC39" i="40"/>
  <c r="FB39" i="40"/>
  <c r="FA39" i="40"/>
  <c r="EZ39" i="40"/>
  <c r="EY39" i="40"/>
  <c r="EX39" i="40"/>
  <c r="EW39" i="40"/>
  <c r="EV39" i="40"/>
  <c r="EU39" i="40"/>
  <c r="ET39" i="40"/>
  <c r="ES39" i="40"/>
  <c r="ER39" i="40"/>
  <c r="EQ39" i="40"/>
  <c r="EP39" i="40"/>
  <c r="EO39" i="40"/>
  <c r="EN39" i="40"/>
  <c r="EM39" i="40"/>
  <c r="EL39" i="40"/>
  <c r="GI38" i="40"/>
  <c r="GH38" i="40"/>
  <c r="GG38" i="40"/>
  <c r="GF38" i="40"/>
  <c r="GE38" i="40"/>
  <c r="GD38" i="40"/>
  <c r="GC38" i="40"/>
  <c r="GB38" i="40"/>
  <c r="GA38" i="40"/>
  <c r="FZ38" i="40"/>
  <c r="FY38" i="40"/>
  <c r="FX38" i="40"/>
  <c r="FW38" i="40"/>
  <c r="FV38" i="40"/>
  <c r="FU38" i="40"/>
  <c r="FT38" i="40"/>
  <c r="FS38" i="40"/>
  <c r="FR38" i="40"/>
  <c r="FQ38" i="40"/>
  <c r="FP38" i="40"/>
  <c r="FO38" i="40"/>
  <c r="FN38" i="40"/>
  <c r="FM38" i="40"/>
  <c r="FL38" i="40"/>
  <c r="FK38" i="40"/>
  <c r="FJ38" i="40"/>
  <c r="FI38" i="40"/>
  <c r="FH38" i="40"/>
  <c r="FG38" i="40"/>
  <c r="FF38" i="40"/>
  <c r="FE38" i="40"/>
  <c r="FD38" i="40"/>
  <c r="FC38" i="40"/>
  <c r="FB38" i="40"/>
  <c r="FA38" i="40"/>
  <c r="EZ38" i="40"/>
  <c r="EY38" i="40"/>
  <c r="EX38" i="40"/>
  <c r="EW38" i="40"/>
  <c r="EV38" i="40"/>
  <c r="EU38" i="40"/>
  <c r="ET38" i="40"/>
  <c r="ES38" i="40"/>
  <c r="ER38" i="40"/>
  <c r="EQ38" i="40"/>
  <c r="EP38" i="40"/>
  <c r="EO38" i="40"/>
  <c r="EN38" i="40"/>
  <c r="EM38" i="40"/>
  <c r="EL38" i="40"/>
  <c r="GI37" i="40"/>
  <c r="GH37" i="40"/>
  <c r="GG37" i="40"/>
  <c r="GF37" i="40"/>
  <c r="GE37" i="40"/>
  <c r="GD37" i="40"/>
  <c r="GC37" i="40"/>
  <c r="GB37" i="40"/>
  <c r="GA37" i="40"/>
  <c r="FZ37" i="40"/>
  <c r="FY37" i="40"/>
  <c r="FX37" i="40"/>
  <c r="FW37" i="40"/>
  <c r="FV37" i="40"/>
  <c r="FU37" i="40"/>
  <c r="FT37" i="40"/>
  <c r="FS37" i="40"/>
  <c r="FR37" i="40"/>
  <c r="FQ37" i="40"/>
  <c r="FP37" i="40"/>
  <c r="FO37" i="40"/>
  <c r="FN37" i="40"/>
  <c r="FM37" i="40"/>
  <c r="FL37" i="40"/>
  <c r="FK37" i="40"/>
  <c r="FJ37" i="40"/>
  <c r="FI37" i="40"/>
  <c r="FH37" i="40"/>
  <c r="FG37" i="40"/>
  <c r="FF37" i="40"/>
  <c r="FE37" i="40"/>
  <c r="FD37" i="40"/>
  <c r="FC37" i="40"/>
  <c r="FB37" i="40"/>
  <c r="FA37" i="40"/>
  <c r="EZ37" i="40"/>
  <c r="EY37" i="40"/>
  <c r="EX37" i="40"/>
  <c r="EW37" i="40"/>
  <c r="EV37" i="40"/>
  <c r="EU37" i="40"/>
  <c r="ET37" i="40"/>
  <c r="ES37" i="40"/>
  <c r="ER37" i="40"/>
  <c r="EQ37" i="40"/>
  <c r="EP37" i="40"/>
  <c r="EO37" i="40"/>
  <c r="EN37" i="40"/>
  <c r="EM37" i="40"/>
  <c r="EL37" i="40"/>
  <c r="GI36" i="40"/>
  <c r="GH36" i="40"/>
  <c r="GG36" i="40"/>
  <c r="GF36" i="40"/>
  <c r="GE36" i="40"/>
  <c r="GD36" i="40"/>
  <c r="GC36" i="40"/>
  <c r="GB36" i="40"/>
  <c r="GA36" i="40"/>
  <c r="FZ36" i="40"/>
  <c r="FY36" i="40"/>
  <c r="FX36" i="40"/>
  <c r="FW36" i="40"/>
  <c r="FV36" i="40"/>
  <c r="FU36" i="40"/>
  <c r="FT36" i="40"/>
  <c r="FS36" i="40"/>
  <c r="FR36" i="40"/>
  <c r="FQ36" i="40"/>
  <c r="FP36" i="40"/>
  <c r="FO36" i="40"/>
  <c r="FN36" i="40"/>
  <c r="FM36" i="40"/>
  <c r="FL36" i="40"/>
  <c r="FK36" i="40"/>
  <c r="FJ36" i="40"/>
  <c r="FI36" i="40"/>
  <c r="FH36" i="40"/>
  <c r="FG36" i="40"/>
  <c r="FF36" i="40"/>
  <c r="FE36" i="40"/>
  <c r="FD36" i="40"/>
  <c r="FC36" i="40"/>
  <c r="FB36" i="40"/>
  <c r="FA36" i="40"/>
  <c r="EZ36" i="40"/>
  <c r="EY36" i="40"/>
  <c r="EX36" i="40"/>
  <c r="EW36" i="40"/>
  <c r="EV36" i="40"/>
  <c r="EU36" i="40"/>
  <c r="ET36" i="40"/>
  <c r="ES36" i="40"/>
  <c r="ER36" i="40"/>
  <c r="EQ36" i="40"/>
  <c r="EP36" i="40"/>
  <c r="EO36" i="40"/>
  <c r="EN36" i="40"/>
  <c r="EM36" i="40"/>
  <c r="EL36" i="40"/>
  <c r="GI35" i="40"/>
  <c r="GH35" i="40"/>
  <c r="GG35" i="40"/>
  <c r="GF35" i="40"/>
  <c r="GE35" i="40"/>
  <c r="GD35" i="40"/>
  <c r="GC35" i="40"/>
  <c r="GB35" i="40"/>
  <c r="GA35" i="40"/>
  <c r="FZ35" i="40"/>
  <c r="FY35" i="40"/>
  <c r="FX35" i="40"/>
  <c r="FW35" i="40"/>
  <c r="FV35" i="40"/>
  <c r="FU35" i="40"/>
  <c r="FT35" i="40"/>
  <c r="FS35" i="40"/>
  <c r="FR35" i="40"/>
  <c r="FQ35" i="40"/>
  <c r="FP35" i="40"/>
  <c r="FO35" i="40"/>
  <c r="FN35" i="40"/>
  <c r="FM35" i="40"/>
  <c r="FL35" i="40"/>
  <c r="FK35" i="40"/>
  <c r="FJ35" i="40"/>
  <c r="FI35" i="40"/>
  <c r="FH35" i="40"/>
  <c r="FG35" i="40"/>
  <c r="FF35" i="40"/>
  <c r="FE35" i="40"/>
  <c r="FD35" i="40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GI34" i="40"/>
  <c r="GH34" i="40"/>
  <c r="GG34" i="40"/>
  <c r="GF34" i="40"/>
  <c r="GE34" i="40"/>
  <c r="GD34" i="40"/>
  <c r="GC34" i="40"/>
  <c r="GB34" i="40"/>
  <c r="GA34" i="40"/>
  <c r="FZ34" i="40"/>
  <c r="FY34" i="40"/>
  <c r="FX34" i="40"/>
  <c r="FW34" i="40"/>
  <c r="FV34" i="40"/>
  <c r="FU34" i="40"/>
  <c r="FT34" i="40"/>
  <c r="FS34" i="40"/>
  <c r="FR34" i="40"/>
  <c r="FQ34" i="40"/>
  <c r="FP34" i="40"/>
  <c r="FO34" i="40"/>
  <c r="FN34" i="40"/>
  <c r="FM34" i="40"/>
  <c r="FL34" i="40"/>
  <c r="FK34" i="40"/>
  <c r="FJ34" i="40"/>
  <c r="FI34" i="40"/>
  <c r="FH34" i="40"/>
  <c r="FG34" i="40"/>
  <c r="FF34" i="40"/>
  <c r="FE34" i="40"/>
  <c r="FD34" i="40"/>
  <c r="FC34" i="40"/>
  <c r="FB34" i="40"/>
  <c r="FA34" i="40"/>
  <c r="EZ34" i="40"/>
  <c r="EY34" i="40"/>
  <c r="EX34" i="40"/>
  <c r="EW34" i="40"/>
  <c r="EV34" i="40"/>
  <c r="EU34" i="40"/>
  <c r="ET34" i="40"/>
  <c r="ES34" i="40"/>
  <c r="ER34" i="40"/>
  <c r="EQ34" i="40"/>
  <c r="EP34" i="40"/>
  <c r="EO34" i="40"/>
  <c r="EN34" i="40"/>
  <c r="EM34" i="40"/>
  <c r="EL34" i="40"/>
  <c r="GI33" i="40"/>
  <c r="GH33" i="40"/>
  <c r="GG33" i="40"/>
  <c r="GF33" i="40"/>
  <c r="GE33" i="40"/>
  <c r="GD33" i="40"/>
  <c r="GC33" i="40"/>
  <c r="GB33" i="40"/>
  <c r="GA33" i="40"/>
  <c r="FZ33" i="40"/>
  <c r="FY33" i="40"/>
  <c r="FX33" i="40"/>
  <c r="FW33" i="40"/>
  <c r="FV33" i="40"/>
  <c r="FU33" i="40"/>
  <c r="FT33" i="40"/>
  <c r="FS33" i="40"/>
  <c r="FR33" i="40"/>
  <c r="FQ33" i="40"/>
  <c r="FP33" i="40"/>
  <c r="FO33" i="40"/>
  <c r="FN33" i="40"/>
  <c r="FM33" i="40"/>
  <c r="FL33" i="40"/>
  <c r="FK33" i="40"/>
  <c r="FJ33" i="40"/>
  <c r="FI33" i="40"/>
  <c r="FH33" i="40"/>
  <c r="FG33" i="40"/>
  <c r="FF33" i="40"/>
  <c r="FE33" i="40"/>
  <c r="FD33" i="40"/>
  <c r="FC33" i="40"/>
  <c r="FB33" i="40"/>
  <c r="FA33" i="40"/>
  <c r="EZ33" i="40"/>
  <c r="EY33" i="40"/>
  <c r="EX33" i="40"/>
  <c r="EW33" i="40"/>
  <c r="EV33" i="40"/>
  <c r="EU33" i="40"/>
  <c r="ET33" i="40"/>
  <c r="ES33" i="40"/>
  <c r="ER33" i="40"/>
  <c r="EQ33" i="40"/>
  <c r="EP33" i="40"/>
  <c r="EO33" i="40"/>
  <c r="EN33" i="40"/>
  <c r="EM33" i="40"/>
  <c r="EL33" i="40"/>
  <c r="GI32" i="40"/>
  <c r="GH32" i="40"/>
  <c r="GG32" i="40"/>
  <c r="GF32" i="40"/>
  <c r="GE32" i="40"/>
  <c r="GD32" i="40"/>
  <c r="GC32" i="40"/>
  <c r="GB32" i="40"/>
  <c r="GA32" i="40"/>
  <c r="FZ32" i="40"/>
  <c r="FY32" i="40"/>
  <c r="FX32" i="40"/>
  <c r="FW32" i="40"/>
  <c r="FV32" i="40"/>
  <c r="FU32" i="40"/>
  <c r="FT32" i="40"/>
  <c r="FS32" i="40"/>
  <c r="FR32" i="40"/>
  <c r="FQ32" i="40"/>
  <c r="FP32" i="40"/>
  <c r="FO32" i="40"/>
  <c r="FN32" i="40"/>
  <c r="FM32" i="40"/>
  <c r="FL32" i="40"/>
  <c r="FK32" i="40"/>
  <c r="FJ32" i="40"/>
  <c r="FI32" i="40"/>
  <c r="FH32" i="40"/>
  <c r="FG32" i="40"/>
  <c r="FF32" i="40"/>
  <c r="FE32" i="40"/>
  <c r="FD32" i="40"/>
  <c r="FC32" i="40"/>
  <c r="FB32" i="40"/>
  <c r="FA32" i="40"/>
  <c r="EZ32" i="40"/>
  <c r="EY32" i="40"/>
  <c r="EX32" i="40"/>
  <c r="EW32" i="40"/>
  <c r="EV32" i="40"/>
  <c r="EU32" i="40"/>
  <c r="ET32" i="40"/>
  <c r="ES32" i="40"/>
  <c r="ER32" i="40"/>
  <c r="EQ32" i="40"/>
  <c r="EP32" i="40"/>
  <c r="EO32" i="40"/>
  <c r="EN32" i="40"/>
  <c r="EM32" i="40"/>
  <c r="EL32" i="40"/>
  <c r="GI31" i="40"/>
  <c r="GH31" i="40"/>
  <c r="GG31" i="40"/>
  <c r="GF31" i="40"/>
  <c r="GE31" i="40"/>
  <c r="GD31" i="40"/>
  <c r="GC31" i="40"/>
  <c r="GB31" i="40"/>
  <c r="GA31" i="40"/>
  <c r="FZ31" i="40"/>
  <c r="FY31" i="40"/>
  <c r="FX31" i="40"/>
  <c r="FW31" i="40"/>
  <c r="FV31" i="40"/>
  <c r="FU31" i="40"/>
  <c r="FT31" i="40"/>
  <c r="FS31" i="40"/>
  <c r="FR31" i="40"/>
  <c r="FQ31" i="40"/>
  <c r="FP31" i="40"/>
  <c r="FO31" i="40"/>
  <c r="FN31" i="40"/>
  <c r="FM31" i="40"/>
  <c r="FL31" i="40"/>
  <c r="FK31" i="40"/>
  <c r="FJ31" i="40"/>
  <c r="FI31" i="40"/>
  <c r="FH31" i="40"/>
  <c r="FG31" i="40"/>
  <c r="FF31" i="40"/>
  <c r="FE31" i="40"/>
  <c r="FD31" i="40"/>
  <c r="FC31" i="40"/>
  <c r="FB31" i="40"/>
  <c r="FA31" i="40"/>
  <c r="EZ31" i="40"/>
  <c r="EY31" i="40"/>
  <c r="EX31" i="40"/>
  <c r="EW31" i="40"/>
  <c r="EV31" i="40"/>
  <c r="EU31" i="40"/>
  <c r="ET31" i="40"/>
  <c r="ES31" i="40"/>
  <c r="ER31" i="40"/>
  <c r="EQ31" i="40"/>
  <c r="EP31" i="40"/>
  <c r="EO31" i="40"/>
  <c r="EN31" i="40"/>
  <c r="EM31" i="40"/>
  <c r="EL31" i="40"/>
  <c r="GI30" i="40"/>
  <c r="GH30" i="40"/>
  <c r="GG30" i="40"/>
  <c r="GF30" i="40"/>
  <c r="GE30" i="40"/>
  <c r="GD30" i="40"/>
  <c r="GC30" i="40"/>
  <c r="GB30" i="40"/>
  <c r="GA30" i="40"/>
  <c r="FZ30" i="40"/>
  <c r="FY30" i="40"/>
  <c r="FX30" i="40"/>
  <c r="FW30" i="40"/>
  <c r="FV30" i="40"/>
  <c r="FU30" i="40"/>
  <c r="FT30" i="40"/>
  <c r="FS30" i="40"/>
  <c r="FR30" i="40"/>
  <c r="FQ30" i="40"/>
  <c r="FP30" i="40"/>
  <c r="FO30" i="40"/>
  <c r="FN30" i="40"/>
  <c r="FM30" i="40"/>
  <c r="FL30" i="40"/>
  <c r="FK30" i="40"/>
  <c r="FJ30" i="40"/>
  <c r="FI30" i="40"/>
  <c r="FH30" i="40"/>
  <c r="FG30" i="40"/>
  <c r="FF30" i="40"/>
  <c r="FE30" i="40"/>
  <c r="FD30" i="40"/>
  <c r="FC30" i="40"/>
  <c r="FB30" i="40"/>
  <c r="FA30" i="40"/>
  <c r="EZ30" i="40"/>
  <c r="EY30" i="40"/>
  <c r="EX30" i="40"/>
  <c r="EW30" i="40"/>
  <c r="EV30" i="40"/>
  <c r="EU30" i="40"/>
  <c r="ET30" i="40"/>
  <c r="ES30" i="40"/>
  <c r="ER30" i="40"/>
  <c r="EQ30" i="40"/>
  <c r="EP30" i="40"/>
  <c r="EO30" i="40"/>
  <c r="EN30" i="40"/>
  <c r="EM30" i="40"/>
  <c r="EL30" i="40"/>
  <c r="GI29" i="40"/>
  <c r="GH29" i="40"/>
  <c r="GG29" i="40"/>
  <c r="GF29" i="40"/>
  <c r="GE29" i="40"/>
  <c r="GD29" i="40"/>
  <c r="GC29" i="40"/>
  <c r="GB29" i="40"/>
  <c r="GA29" i="40"/>
  <c r="FZ29" i="40"/>
  <c r="FY29" i="40"/>
  <c r="FX29" i="40"/>
  <c r="FW29" i="40"/>
  <c r="FV29" i="40"/>
  <c r="FU29" i="40"/>
  <c r="FT29" i="40"/>
  <c r="FS29" i="40"/>
  <c r="FR29" i="40"/>
  <c r="FQ29" i="40"/>
  <c r="FP29" i="40"/>
  <c r="FO29" i="40"/>
  <c r="FN29" i="40"/>
  <c r="FM29" i="40"/>
  <c r="FL29" i="40"/>
  <c r="FK29" i="40"/>
  <c r="FJ29" i="40"/>
  <c r="FI29" i="40"/>
  <c r="FH29" i="40"/>
  <c r="FG29" i="40"/>
  <c r="FF29" i="40"/>
  <c r="FE29" i="40"/>
  <c r="FD29" i="40"/>
  <c r="FC29" i="40"/>
  <c r="FB29" i="40"/>
  <c r="FA29" i="40"/>
  <c r="EZ29" i="40"/>
  <c r="EY29" i="40"/>
  <c r="EX29" i="40"/>
  <c r="EW29" i="40"/>
  <c r="EV29" i="40"/>
  <c r="EU29" i="40"/>
  <c r="ET29" i="40"/>
  <c r="ES29" i="40"/>
  <c r="ER29" i="40"/>
  <c r="EQ29" i="40"/>
  <c r="EP29" i="40"/>
  <c r="EO29" i="40"/>
  <c r="EN29" i="40"/>
  <c r="EM29" i="40"/>
  <c r="EL29" i="40"/>
  <c r="GI28" i="40"/>
  <c r="GH28" i="40"/>
  <c r="GG28" i="40"/>
  <c r="GF28" i="40"/>
  <c r="GE28" i="40"/>
  <c r="GD28" i="40"/>
  <c r="GC28" i="40"/>
  <c r="GB28" i="40"/>
  <c r="GA28" i="40"/>
  <c r="FZ28" i="40"/>
  <c r="FY28" i="40"/>
  <c r="FX28" i="40"/>
  <c r="FW28" i="40"/>
  <c r="FV28" i="40"/>
  <c r="FU28" i="40"/>
  <c r="FT28" i="40"/>
  <c r="FS28" i="40"/>
  <c r="FR28" i="40"/>
  <c r="FQ28" i="40"/>
  <c r="FP28" i="40"/>
  <c r="FO28" i="40"/>
  <c r="FN28" i="40"/>
  <c r="FM28" i="40"/>
  <c r="FL28" i="40"/>
  <c r="FK28" i="40"/>
  <c r="FJ28" i="40"/>
  <c r="FI28" i="40"/>
  <c r="FH28" i="40"/>
  <c r="FG28" i="40"/>
  <c r="FF28" i="40"/>
  <c r="FE28" i="40"/>
  <c r="FD28" i="40"/>
  <c r="FC28" i="40"/>
  <c r="FB28" i="40"/>
  <c r="FA28" i="40"/>
  <c r="EZ28" i="40"/>
  <c r="EY28" i="40"/>
  <c r="EX28" i="40"/>
  <c r="EW28" i="40"/>
  <c r="EV28" i="40"/>
  <c r="EU28" i="40"/>
  <c r="ET28" i="40"/>
  <c r="ES28" i="40"/>
  <c r="ER28" i="40"/>
  <c r="EQ28" i="40"/>
  <c r="EP28" i="40"/>
  <c r="EO28" i="40"/>
  <c r="EN28" i="40"/>
  <c r="EM28" i="40"/>
  <c r="EL28" i="40"/>
  <c r="GI27" i="40"/>
  <c r="GH27" i="40"/>
  <c r="GG27" i="40"/>
  <c r="GF27" i="40"/>
  <c r="GE27" i="40"/>
  <c r="GD27" i="40"/>
  <c r="GC27" i="40"/>
  <c r="GB27" i="40"/>
  <c r="GA27" i="40"/>
  <c r="FZ27" i="40"/>
  <c r="FY27" i="40"/>
  <c r="FX27" i="40"/>
  <c r="FW27" i="40"/>
  <c r="FV27" i="40"/>
  <c r="FU27" i="40"/>
  <c r="FT27" i="40"/>
  <c r="FS27" i="40"/>
  <c r="FR27" i="40"/>
  <c r="FQ27" i="40"/>
  <c r="FP27" i="40"/>
  <c r="FO27" i="40"/>
  <c r="FN27" i="40"/>
  <c r="FM27" i="40"/>
  <c r="FL27" i="40"/>
  <c r="FK27" i="40"/>
  <c r="FJ27" i="40"/>
  <c r="FI27" i="40"/>
  <c r="FH27" i="40"/>
  <c r="FG27" i="40"/>
  <c r="FF27" i="40"/>
  <c r="FE27" i="40"/>
  <c r="FD27" i="40"/>
  <c r="FC27" i="40"/>
  <c r="FB27" i="40"/>
  <c r="FA27" i="40"/>
  <c r="EZ27" i="40"/>
  <c r="EY27" i="40"/>
  <c r="EX27" i="40"/>
  <c r="EW27" i="40"/>
  <c r="EV27" i="40"/>
  <c r="EU27" i="40"/>
  <c r="ET27" i="40"/>
  <c r="ES27" i="40"/>
  <c r="ER27" i="40"/>
  <c r="EQ27" i="40"/>
  <c r="EP27" i="40"/>
  <c r="EO27" i="40"/>
  <c r="EN27" i="40"/>
  <c r="EM27" i="40"/>
  <c r="EL27" i="40"/>
  <c r="GI26" i="40"/>
  <c r="GH26" i="40"/>
  <c r="GG26" i="40"/>
  <c r="GF26" i="40"/>
  <c r="GE26" i="40"/>
  <c r="GD26" i="40"/>
  <c r="GC26" i="40"/>
  <c r="GB26" i="40"/>
  <c r="GA26" i="40"/>
  <c r="FZ26" i="40"/>
  <c r="FY26" i="40"/>
  <c r="FX26" i="40"/>
  <c r="FW26" i="40"/>
  <c r="FV26" i="40"/>
  <c r="FU26" i="40"/>
  <c r="FT26" i="40"/>
  <c r="FS26" i="40"/>
  <c r="FR26" i="40"/>
  <c r="FQ26" i="40"/>
  <c r="FP26" i="40"/>
  <c r="FO26" i="40"/>
  <c r="FN26" i="40"/>
  <c r="FM26" i="40"/>
  <c r="FL26" i="40"/>
  <c r="FK26" i="40"/>
  <c r="FJ26" i="40"/>
  <c r="FI26" i="40"/>
  <c r="FH26" i="40"/>
  <c r="FG26" i="40"/>
  <c r="FF26" i="40"/>
  <c r="FE26" i="40"/>
  <c r="FD26" i="40"/>
  <c r="FC26" i="40"/>
  <c r="FB26" i="40"/>
  <c r="FA26" i="40"/>
  <c r="EZ26" i="40"/>
  <c r="EY26" i="40"/>
  <c r="EX26" i="40"/>
  <c r="EW26" i="40"/>
  <c r="EV26" i="40"/>
  <c r="EU26" i="40"/>
  <c r="ET26" i="40"/>
  <c r="ES26" i="40"/>
  <c r="ER26" i="40"/>
  <c r="EQ26" i="40"/>
  <c r="EP26" i="40"/>
  <c r="EO26" i="40"/>
  <c r="EN26" i="40"/>
  <c r="EM26" i="40"/>
  <c r="EL26" i="40"/>
  <c r="GI25" i="40"/>
  <c r="GH25" i="40"/>
  <c r="GG25" i="40"/>
  <c r="GF25" i="40"/>
  <c r="GE25" i="40"/>
  <c r="GD25" i="40"/>
  <c r="GC25" i="40"/>
  <c r="GB25" i="40"/>
  <c r="GA25" i="40"/>
  <c r="FZ25" i="40"/>
  <c r="FY25" i="40"/>
  <c r="FX25" i="40"/>
  <c r="FW25" i="40"/>
  <c r="FV25" i="40"/>
  <c r="FU25" i="40"/>
  <c r="FT25" i="40"/>
  <c r="FS25" i="40"/>
  <c r="FR25" i="40"/>
  <c r="FQ25" i="40"/>
  <c r="FP25" i="40"/>
  <c r="FO25" i="40"/>
  <c r="FN25" i="40"/>
  <c r="FM25" i="40"/>
  <c r="FL25" i="40"/>
  <c r="FK25" i="40"/>
  <c r="FJ25" i="40"/>
  <c r="FI25" i="40"/>
  <c r="FH25" i="40"/>
  <c r="FG25" i="40"/>
  <c r="FF25" i="40"/>
  <c r="FE25" i="40"/>
  <c r="FD25" i="40"/>
  <c r="FC25" i="40"/>
  <c r="FB25" i="40"/>
  <c r="FA25" i="40"/>
  <c r="EZ25" i="40"/>
  <c r="EY25" i="40"/>
  <c r="EX25" i="40"/>
  <c r="EW25" i="40"/>
  <c r="EV25" i="40"/>
  <c r="EU25" i="40"/>
  <c r="ET25" i="40"/>
  <c r="ES25" i="40"/>
  <c r="ER25" i="40"/>
  <c r="EQ25" i="40"/>
  <c r="EP25" i="40"/>
  <c r="EO25" i="40"/>
  <c r="EN25" i="40"/>
  <c r="EM25" i="40"/>
  <c r="EL25" i="40"/>
  <c r="GI24" i="40"/>
  <c r="GH24" i="40"/>
  <c r="GG24" i="40"/>
  <c r="GF24" i="40"/>
  <c r="GE24" i="40"/>
  <c r="GD24" i="40"/>
  <c r="GC24" i="40"/>
  <c r="GB24" i="40"/>
  <c r="GA24" i="40"/>
  <c r="FZ24" i="40"/>
  <c r="FY24" i="40"/>
  <c r="FX24" i="40"/>
  <c r="FW24" i="40"/>
  <c r="FV24" i="40"/>
  <c r="FU24" i="40"/>
  <c r="FT24" i="40"/>
  <c r="FS24" i="40"/>
  <c r="FR24" i="40"/>
  <c r="FQ24" i="40"/>
  <c r="FP24" i="40"/>
  <c r="FO24" i="40"/>
  <c r="FN24" i="40"/>
  <c r="FM24" i="40"/>
  <c r="FL24" i="40"/>
  <c r="FK24" i="40"/>
  <c r="FJ24" i="40"/>
  <c r="FI24" i="40"/>
  <c r="FH24" i="40"/>
  <c r="FG24" i="40"/>
  <c r="FF24" i="40"/>
  <c r="FE24" i="40"/>
  <c r="FD24" i="40"/>
  <c r="FC24" i="40"/>
  <c r="FB24" i="40"/>
  <c r="FA24" i="40"/>
  <c r="EZ24" i="40"/>
  <c r="EY24" i="40"/>
  <c r="EX24" i="40"/>
  <c r="EW24" i="40"/>
  <c r="EV24" i="40"/>
  <c r="EU24" i="40"/>
  <c r="ET24" i="40"/>
  <c r="ES24" i="40"/>
  <c r="ER24" i="40"/>
  <c r="EQ24" i="40"/>
  <c r="EP24" i="40"/>
  <c r="EO24" i="40"/>
  <c r="EN24" i="40"/>
  <c r="EM24" i="40"/>
  <c r="EL24" i="40"/>
  <c r="GI23" i="40"/>
  <c r="GH23" i="40"/>
  <c r="GG23" i="40"/>
  <c r="GF23" i="40"/>
  <c r="GE23" i="40"/>
  <c r="GD23" i="40"/>
  <c r="GC23" i="40"/>
  <c r="GB23" i="40"/>
  <c r="GA23" i="40"/>
  <c r="FZ23" i="40"/>
  <c r="FY23" i="40"/>
  <c r="FX23" i="40"/>
  <c r="FW23" i="40"/>
  <c r="FV23" i="40"/>
  <c r="FU23" i="40"/>
  <c r="FT23" i="40"/>
  <c r="FS23" i="40"/>
  <c r="FR23" i="40"/>
  <c r="FQ23" i="40"/>
  <c r="FP23" i="40"/>
  <c r="FO23" i="40"/>
  <c r="FN23" i="40"/>
  <c r="FM23" i="40"/>
  <c r="FL23" i="40"/>
  <c r="FK23" i="40"/>
  <c r="FJ23" i="40"/>
  <c r="FI23" i="40"/>
  <c r="FH23" i="40"/>
  <c r="FG23" i="40"/>
  <c r="FF23" i="40"/>
  <c r="FE23" i="40"/>
  <c r="FD23" i="40"/>
  <c r="FC23" i="40"/>
  <c r="FB23" i="40"/>
  <c r="FA23" i="40"/>
  <c r="EZ23" i="40"/>
  <c r="EY23" i="40"/>
  <c r="EX23" i="40"/>
  <c r="EW23" i="40"/>
  <c r="EV23" i="40"/>
  <c r="EU23" i="40"/>
  <c r="ET23" i="40"/>
  <c r="ES23" i="40"/>
  <c r="ER23" i="40"/>
  <c r="EQ23" i="40"/>
  <c r="EP23" i="40"/>
  <c r="EO23" i="40"/>
  <c r="EN23" i="40"/>
  <c r="EM23" i="40"/>
  <c r="EL23" i="40"/>
  <c r="GI22" i="40"/>
  <c r="GH22" i="40"/>
  <c r="GG22" i="40"/>
  <c r="GF22" i="40"/>
  <c r="GE22" i="40"/>
  <c r="GD22" i="40"/>
  <c r="GC22" i="40"/>
  <c r="GB22" i="40"/>
  <c r="GA22" i="40"/>
  <c r="FZ22" i="40"/>
  <c r="FY22" i="40"/>
  <c r="FX22" i="40"/>
  <c r="FW22" i="40"/>
  <c r="FV22" i="40"/>
  <c r="FU22" i="40"/>
  <c r="FT22" i="40"/>
  <c r="FS22" i="40"/>
  <c r="FR22" i="40"/>
  <c r="FQ22" i="40"/>
  <c r="FP22" i="40"/>
  <c r="FO22" i="40"/>
  <c r="FN22" i="40"/>
  <c r="FM22" i="40"/>
  <c r="FL22" i="40"/>
  <c r="FK22" i="40"/>
  <c r="FJ22" i="40"/>
  <c r="FI22" i="40"/>
  <c r="FH22" i="40"/>
  <c r="FG22" i="40"/>
  <c r="FF22" i="40"/>
  <c r="FE22" i="40"/>
  <c r="FD22" i="40"/>
  <c r="FC22" i="40"/>
  <c r="FB22" i="40"/>
  <c r="FA22" i="40"/>
  <c r="EZ22" i="40"/>
  <c r="EY22" i="40"/>
  <c r="EX22" i="40"/>
  <c r="EW22" i="40"/>
  <c r="EV22" i="40"/>
  <c r="EU22" i="40"/>
  <c r="ET22" i="40"/>
  <c r="ES22" i="40"/>
  <c r="ER22" i="40"/>
  <c r="EQ22" i="40"/>
  <c r="EP22" i="40"/>
  <c r="EO22" i="40"/>
  <c r="EN22" i="40"/>
  <c r="EM22" i="40"/>
  <c r="EL22" i="40"/>
  <c r="GI21" i="40"/>
  <c r="GH21" i="40"/>
  <c r="GG21" i="40"/>
  <c r="GF21" i="40"/>
  <c r="GE21" i="40"/>
  <c r="GD21" i="40"/>
  <c r="GC21" i="40"/>
  <c r="GB21" i="40"/>
  <c r="GA21" i="40"/>
  <c r="FZ21" i="40"/>
  <c r="FY21" i="40"/>
  <c r="FX21" i="40"/>
  <c r="FW21" i="40"/>
  <c r="FV21" i="40"/>
  <c r="FU21" i="40"/>
  <c r="FT21" i="40"/>
  <c r="FS21" i="40"/>
  <c r="FR21" i="40"/>
  <c r="FQ21" i="40"/>
  <c r="FP21" i="40"/>
  <c r="FO21" i="40"/>
  <c r="FN21" i="40"/>
  <c r="FM21" i="40"/>
  <c r="FL21" i="40"/>
  <c r="FK21" i="40"/>
  <c r="FJ21" i="40"/>
  <c r="FI21" i="40"/>
  <c r="FH21" i="40"/>
  <c r="FG21" i="40"/>
  <c r="FF21" i="40"/>
  <c r="FE21" i="40"/>
  <c r="FD21" i="40"/>
  <c r="FC21" i="40"/>
  <c r="FB21" i="40"/>
  <c r="FA21" i="40"/>
  <c r="EZ21" i="40"/>
  <c r="EY21" i="40"/>
  <c r="EX21" i="40"/>
  <c r="EW21" i="40"/>
  <c r="EV21" i="40"/>
  <c r="EU21" i="40"/>
  <c r="ET21" i="40"/>
  <c r="ES21" i="40"/>
  <c r="ER21" i="40"/>
  <c r="EQ21" i="40"/>
  <c r="EP21" i="40"/>
  <c r="EO21" i="40"/>
  <c r="EN21" i="40"/>
  <c r="EM21" i="40"/>
  <c r="EL21" i="40"/>
  <c r="GI20" i="40"/>
  <c r="GH20" i="40"/>
  <c r="GG20" i="40"/>
  <c r="GF20" i="40"/>
  <c r="GE20" i="40"/>
  <c r="GD20" i="40"/>
  <c r="GC20" i="40"/>
  <c r="GB20" i="40"/>
  <c r="GA20" i="40"/>
  <c r="FZ20" i="40"/>
  <c r="FY20" i="40"/>
  <c r="FX20" i="40"/>
  <c r="FW20" i="40"/>
  <c r="FV20" i="40"/>
  <c r="FU20" i="40"/>
  <c r="FT20" i="40"/>
  <c r="FS20" i="40"/>
  <c r="FR20" i="40"/>
  <c r="FQ20" i="40"/>
  <c r="FP20" i="40"/>
  <c r="FO20" i="40"/>
  <c r="FN20" i="40"/>
  <c r="FM20" i="40"/>
  <c r="FL20" i="40"/>
  <c r="FK20" i="40"/>
  <c r="FJ20" i="40"/>
  <c r="FI20" i="40"/>
  <c r="FH20" i="40"/>
  <c r="FG20" i="40"/>
  <c r="FF20" i="40"/>
  <c r="FE20" i="40"/>
  <c r="FD20" i="40"/>
  <c r="FC20" i="40"/>
  <c r="FB20" i="40"/>
  <c r="FA20" i="40"/>
  <c r="EZ20" i="40"/>
  <c r="EY20" i="40"/>
  <c r="EX20" i="40"/>
  <c r="EW20" i="40"/>
  <c r="EV20" i="40"/>
  <c r="EU20" i="40"/>
  <c r="ET20" i="40"/>
  <c r="ES20" i="40"/>
  <c r="ER20" i="40"/>
  <c r="EQ20" i="40"/>
  <c r="EP20" i="40"/>
  <c r="EO20" i="40"/>
  <c r="EN20" i="40"/>
  <c r="EM20" i="40"/>
  <c r="EL20" i="40"/>
  <c r="GI19" i="40"/>
  <c r="GH19" i="40"/>
  <c r="GG19" i="40"/>
  <c r="GF19" i="40"/>
  <c r="GE19" i="40"/>
  <c r="GD19" i="40"/>
  <c r="GC19" i="40"/>
  <c r="GB19" i="40"/>
  <c r="GA19" i="40"/>
  <c r="FZ19" i="40"/>
  <c r="FY19" i="40"/>
  <c r="FX19" i="40"/>
  <c r="FW19" i="40"/>
  <c r="FV19" i="40"/>
  <c r="FU19" i="40"/>
  <c r="FT19" i="40"/>
  <c r="FS19" i="40"/>
  <c r="FR19" i="40"/>
  <c r="FQ19" i="40"/>
  <c r="FP19" i="40"/>
  <c r="FO19" i="40"/>
  <c r="FN19" i="40"/>
  <c r="FM19" i="40"/>
  <c r="FL19" i="40"/>
  <c r="FK19" i="40"/>
  <c r="FJ19" i="40"/>
  <c r="FI19" i="40"/>
  <c r="FH19" i="40"/>
  <c r="FG19" i="40"/>
  <c r="FF19" i="40"/>
  <c r="FE19" i="40"/>
  <c r="FD19" i="40"/>
  <c r="FC19" i="40"/>
  <c r="FB19" i="40"/>
  <c r="FA19" i="40"/>
  <c r="EZ19" i="40"/>
  <c r="EY19" i="40"/>
  <c r="EX19" i="40"/>
  <c r="EW19" i="40"/>
  <c r="EV19" i="40"/>
  <c r="EU19" i="40"/>
  <c r="ET19" i="40"/>
  <c r="ES19" i="40"/>
  <c r="ER19" i="40"/>
  <c r="EQ19" i="40"/>
  <c r="EP19" i="40"/>
  <c r="EO19" i="40"/>
  <c r="EN19" i="40"/>
  <c r="EM19" i="40"/>
  <c r="EL19" i="40"/>
  <c r="GI18" i="40"/>
  <c r="GH18" i="40"/>
  <c r="GG18" i="40"/>
  <c r="GF18" i="40"/>
  <c r="GE18" i="40"/>
  <c r="GD18" i="40"/>
  <c r="GC18" i="40"/>
  <c r="GB18" i="40"/>
  <c r="GA18" i="40"/>
  <c r="FZ18" i="40"/>
  <c r="FY18" i="40"/>
  <c r="FX18" i="40"/>
  <c r="FW18" i="40"/>
  <c r="FV18" i="40"/>
  <c r="FU18" i="40"/>
  <c r="FT18" i="40"/>
  <c r="FS18" i="40"/>
  <c r="FR18" i="40"/>
  <c r="FQ18" i="40"/>
  <c r="FP18" i="40"/>
  <c r="FO18" i="40"/>
  <c r="FN18" i="40"/>
  <c r="FM18" i="40"/>
  <c r="FL18" i="40"/>
  <c r="FK18" i="40"/>
  <c r="FJ18" i="40"/>
  <c r="FI18" i="40"/>
  <c r="FH18" i="40"/>
  <c r="FG18" i="40"/>
  <c r="FF18" i="40"/>
  <c r="FE18" i="40"/>
  <c r="FD18" i="40"/>
  <c r="FC18" i="40"/>
  <c r="FB18" i="40"/>
  <c r="FA18" i="40"/>
  <c r="EZ18" i="40"/>
  <c r="EY18" i="40"/>
  <c r="EX18" i="40"/>
  <c r="EW18" i="40"/>
  <c r="EV18" i="40"/>
  <c r="EU18" i="40"/>
  <c r="ET18" i="40"/>
  <c r="ES18" i="40"/>
  <c r="ER18" i="40"/>
  <c r="EQ18" i="40"/>
  <c r="EP18" i="40"/>
  <c r="EO18" i="40"/>
  <c r="EN18" i="40"/>
  <c r="EM18" i="40"/>
  <c r="EL18" i="40"/>
  <c r="GI17" i="40"/>
  <c r="GH17" i="40"/>
  <c r="GG17" i="40"/>
  <c r="GF17" i="40"/>
  <c r="GE17" i="40"/>
  <c r="GD17" i="40"/>
  <c r="GC17" i="40"/>
  <c r="GB17" i="40"/>
  <c r="GA17" i="40"/>
  <c r="FZ17" i="40"/>
  <c r="FY17" i="40"/>
  <c r="FX17" i="40"/>
  <c r="FW17" i="40"/>
  <c r="FV17" i="40"/>
  <c r="FU17" i="40"/>
  <c r="FT17" i="40"/>
  <c r="FS17" i="40"/>
  <c r="FR17" i="40"/>
  <c r="FQ17" i="40"/>
  <c r="FP17" i="40"/>
  <c r="FO17" i="40"/>
  <c r="FN17" i="40"/>
  <c r="FM17" i="40"/>
  <c r="FL17" i="40"/>
  <c r="FK17" i="40"/>
  <c r="FJ17" i="40"/>
  <c r="FI17" i="40"/>
  <c r="FH17" i="40"/>
  <c r="FG17" i="40"/>
  <c r="FF17" i="40"/>
  <c r="FE17" i="40"/>
  <c r="FD17" i="40"/>
  <c r="FC17" i="40"/>
  <c r="FB17" i="40"/>
  <c r="FA17" i="40"/>
  <c r="EZ17" i="40"/>
  <c r="EY17" i="40"/>
  <c r="EX17" i="40"/>
  <c r="EW17" i="40"/>
  <c r="EV17" i="40"/>
  <c r="EU17" i="40"/>
  <c r="ET17" i="40"/>
  <c r="ES17" i="40"/>
  <c r="ER17" i="40"/>
  <c r="EQ17" i="40"/>
  <c r="EP17" i="40"/>
  <c r="EO17" i="40"/>
  <c r="EN17" i="40"/>
  <c r="EM17" i="40"/>
  <c r="EL17" i="40"/>
  <c r="GI16" i="40"/>
  <c r="GH16" i="40"/>
  <c r="GG16" i="40"/>
  <c r="GF16" i="40"/>
  <c r="GE16" i="40"/>
  <c r="GD16" i="40"/>
  <c r="GC16" i="40"/>
  <c r="GB16" i="40"/>
  <c r="GA16" i="40"/>
  <c r="FZ16" i="40"/>
  <c r="FY16" i="40"/>
  <c r="FX16" i="40"/>
  <c r="FW16" i="40"/>
  <c r="FV16" i="40"/>
  <c r="FU16" i="40"/>
  <c r="FT16" i="40"/>
  <c r="FS16" i="40"/>
  <c r="FR16" i="40"/>
  <c r="FQ16" i="40"/>
  <c r="FP16" i="40"/>
  <c r="FO16" i="40"/>
  <c r="FN16" i="40"/>
  <c r="FM16" i="40"/>
  <c r="FL16" i="40"/>
  <c r="FK16" i="40"/>
  <c r="FJ16" i="40"/>
  <c r="FI16" i="40"/>
  <c r="FH16" i="40"/>
  <c r="FG16" i="40"/>
  <c r="FF16" i="40"/>
  <c r="FE16" i="40"/>
  <c r="FD16" i="40"/>
  <c r="FC16" i="40"/>
  <c r="FB16" i="40"/>
  <c r="FA16" i="40"/>
  <c r="EZ16" i="40"/>
  <c r="EY16" i="40"/>
  <c r="EX16" i="40"/>
  <c r="EW16" i="40"/>
  <c r="EV16" i="40"/>
  <c r="EU16" i="40"/>
  <c r="ET16" i="40"/>
  <c r="ES16" i="40"/>
  <c r="ER16" i="40"/>
  <c r="EQ16" i="40"/>
  <c r="EP16" i="40"/>
  <c r="EO16" i="40"/>
  <c r="EN16" i="40"/>
  <c r="EM16" i="40"/>
  <c r="EL16" i="40"/>
  <c r="GI15" i="40"/>
  <c r="GH15" i="40"/>
  <c r="GG15" i="40"/>
  <c r="GF15" i="40"/>
  <c r="GE15" i="40"/>
  <c r="GD15" i="40"/>
  <c r="GC15" i="40"/>
  <c r="GB15" i="40"/>
  <c r="GA15" i="40"/>
  <c r="FZ15" i="40"/>
  <c r="FY15" i="40"/>
  <c r="FX15" i="40"/>
  <c r="FW15" i="40"/>
  <c r="FV15" i="40"/>
  <c r="FU15" i="40"/>
  <c r="FT15" i="40"/>
  <c r="FS15" i="40"/>
  <c r="FR15" i="40"/>
  <c r="FQ15" i="40"/>
  <c r="FP15" i="40"/>
  <c r="FO15" i="40"/>
  <c r="FN15" i="40"/>
  <c r="FM15" i="40"/>
  <c r="FL15" i="40"/>
  <c r="FK15" i="40"/>
  <c r="FJ15" i="40"/>
  <c r="FI15" i="40"/>
  <c r="FH15" i="40"/>
  <c r="FG15" i="40"/>
  <c r="FF15" i="40"/>
  <c r="FE15" i="40"/>
  <c r="FD15" i="40"/>
  <c r="FC15" i="40"/>
  <c r="FB15" i="40"/>
  <c r="FA15" i="40"/>
  <c r="EZ15" i="40"/>
  <c r="EY15" i="40"/>
  <c r="EX15" i="40"/>
  <c r="EW15" i="40"/>
  <c r="EV15" i="40"/>
  <c r="EU15" i="40"/>
  <c r="ET15" i="40"/>
  <c r="ES15" i="40"/>
  <c r="ER15" i="40"/>
  <c r="EQ15" i="40"/>
  <c r="EP15" i="40"/>
  <c r="EO15" i="40"/>
  <c r="EN15" i="40"/>
  <c r="EM15" i="40"/>
  <c r="EL15" i="40"/>
  <c r="GI14" i="40"/>
  <c r="GH14" i="40"/>
  <c r="GG14" i="40"/>
  <c r="GF14" i="40"/>
  <c r="GE14" i="40"/>
  <c r="GD14" i="40"/>
  <c r="GC14" i="40"/>
  <c r="GB14" i="40"/>
  <c r="GA14" i="40"/>
  <c r="FZ14" i="40"/>
  <c r="FY14" i="40"/>
  <c r="FX14" i="40"/>
  <c r="FW14" i="40"/>
  <c r="FV14" i="40"/>
  <c r="FU14" i="40"/>
  <c r="FT14" i="40"/>
  <c r="FS14" i="40"/>
  <c r="FR14" i="40"/>
  <c r="FQ14" i="40"/>
  <c r="FP14" i="40"/>
  <c r="FO14" i="40"/>
  <c r="FN14" i="40"/>
  <c r="FM14" i="40"/>
  <c r="FL14" i="40"/>
  <c r="FK14" i="40"/>
  <c r="FJ14" i="40"/>
  <c r="FI14" i="40"/>
  <c r="FH14" i="40"/>
  <c r="FG14" i="40"/>
  <c r="FF14" i="40"/>
  <c r="FE14" i="40"/>
  <c r="FD14" i="40"/>
  <c r="FC14" i="40"/>
  <c r="FB14" i="40"/>
  <c r="FA14" i="40"/>
  <c r="EZ14" i="40"/>
  <c r="EY14" i="40"/>
  <c r="EX14" i="40"/>
  <c r="EW14" i="40"/>
  <c r="EV14" i="40"/>
  <c r="EU14" i="40"/>
  <c r="ET14" i="40"/>
  <c r="ES14" i="40"/>
  <c r="ER14" i="40"/>
  <c r="EQ14" i="40"/>
  <c r="EP14" i="40"/>
  <c r="EO14" i="40"/>
  <c r="EN14" i="40"/>
  <c r="EM14" i="40"/>
  <c r="EL14" i="40"/>
  <c r="GI13" i="40"/>
  <c r="GH13" i="40"/>
  <c r="GG13" i="40"/>
  <c r="GF13" i="40"/>
  <c r="GE13" i="40"/>
  <c r="GD13" i="40"/>
  <c r="GC13" i="40"/>
  <c r="GB13" i="40"/>
  <c r="GA13" i="40"/>
  <c r="FZ13" i="40"/>
  <c r="FY13" i="40"/>
  <c r="FX13" i="40"/>
  <c r="FW13" i="40"/>
  <c r="FV13" i="40"/>
  <c r="FU13" i="40"/>
  <c r="FT13" i="40"/>
  <c r="FS13" i="40"/>
  <c r="FR13" i="40"/>
  <c r="FQ13" i="40"/>
  <c r="FP13" i="40"/>
  <c r="FO13" i="40"/>
  <c r="FN13" i="40"/>
  <c r="FM13" i="40"/>
  <c r="FL13" i="40"/>
  <c r="FK13" i="40"/>
  <c r="FJ13" i="40"/>
  <c r="FI13" i="40"/>
  <c r="FH13" i="40"/>
  <c r="FG13" i="40"/>
  <c r="FF13" i="40"/>
  <c r="FE13" i="40"/>
  <c r="FD13" i="40"/>
  <c r="FC13" i="40"/>
  <c r="FB13" i="40"/>
  <c r="FA13" i="40"/>
  <c r="EZ13" i="40"/>
  <c r="EY13" i="40"/>
  <c r="EX13" i="40"/>
  <c r="EW13" i="40"/>
  <c r="EV13" i="40"/>
  <c r="EU13" i="40"/>
  <c r="ET13" i="40"/>
  <c r="ES13" i="40"/>
  <c r="ER13" i="40"/>
  <c r="EQ13" i="40"/>
  <c r="EP13" i="40"/>
  <c r="EO13" i="40"/>
  <c r="EN13" i="40"/>
  <c r="EM13" i="40"/>
  <c r="EL13" i="40"/>
  <c r="GI12" i="40"/>
  <c r="GH12" i="40"/>
  <c r="GG12" i="40"/>
  <c r="GF12" i="40"/>
  <c r="GE12" i="40"/>
  <c r="GD12" i="40"/>
  <c r="GC12" i="40"/>
  <c r="GB12" i="40"/>
  <c r="GA12" i="40"/>
  <c r="FZ12" i="40"/>
  <c r="FY12" i="40"/>
  <c r="FX12" i="40"/>
  <c r="FW12" i="40"/>
  <c r="FV12" i="40"/>
  <c r="FU12" i="40"/>
  <c r="FT12" i="40"/>
  <c r="FS12" i="40"/>
  <c r="FR12" i="40"/>
  <c r="FQ12" i="40"/>
  <c r="FP12" i="40"/>
  <c r="FO12" i="40"/>
  <c r="FN12" i="40"/>
  <c r="FM12" i="40"/>
  <c r="FL12" i="40"/>
  <c r="FK12" i="40"/>
  <c r="FJ12" i="40"/>
  <c r="FI12" i="40"/>
  <c r="FH12" i="40"/>
  <c r="FG12" i="40"/>
  <c r="FF12" i="40"/>
  <c r="FE12" i="40"/>
  <c r="FD12" i="40"/>
  <c r="FC12" i="40"/>
  <c r="FB12" i="40"/>
  <c r="FA12" i="40"/>
  <c r="EZ12" i="40"/>
  <c r="EY12" i="40"/>
  <c r="EX12" i="40"/>
  <c r="EW12" i="40"/>
  <c r="EV12" i="40"/>
  <c r="EU12" i="40"/>
  <c r="ET12" i="40"/>
  <c r="ES12" i="40"/>
  <c r="ER12" i="40"/>
  <c r="EQ12" i="40"/>
  <c r="EP12" i="40"/>
  <c r="EO12" i="40"/>
  <c r="EN12" i="40"/>
  <c r="EM12" i="40"/>
  <c r="EL12" i="40"/>
  <c r="GI11" i="40"/>
  <c r="GH11" i="40"/>
  <c r="GG11" i="40"/>
  <c r="GF11" i="40"/>
  <c r="GE11" i="40"/>
  <c r="GD11" i="40"/>
  <c r="GC11" i="40"/>
  <c r="GB11" i="40"/>
  <c r="GA11" i="40"/>
  <c r="FZ11" i="40"/>
  <c r="FY11" i="40"/>
  <c r="FX11" i="40"/>
  <c r="FW11" i="40"/>
  <c r="FV11" i="40"/>
  <c r="FU11" i="40"/>
  <c r="FT11" i="40"/>
  <c r="FS11" i="40"/>
  <c r="FR11" i="40"/>
  <c r="FQ11" i="40"/>
  <c r="FP11" i="40"/>
  <c r="FO11" i="40"/>
  <c r="FN11" i="40"/>
  <c r="FM11" i="40"/>
  <c r="FL11" i="40"/>
  <c r="FK11" i="40"/>
  <c r="FJ11" i="40"/>
  <c r="FI11" i="40"/>
  <c r="FH11" i="40"/>
  <c r="FG11" i="40"/>
  <c r="FF11" i="40"/>
  <c r="FE11" i="40"/>
  <c r="FD11" i="40"/>
  <c r="FC11" i="40"/>
  <c r="FB11" i="40"/>
  <c r="FA11" i="40"/>
  <c r="EZ11" i="40"/>
  <c r="EY11" i="40"/>
  <c r="EX11" i="40"/>
  <c r="EW11" i="40"/>
  <c r="EV11" i="40"/>
  <c r="EU11" i="40"/>
  <c r="ET11" i="40"/>
  <c r="ES11" i="40"/>
  <c r="ER11" i="40"/>
  <c r="EQ11" i="40"/>
  <c r="EP11" i="40"/>
  <c r="EO11" i="40"/>
  <c r="EN11" i="40"/>
  <c r="EM11" i="40"/>
  <c r="EL11" i="40"/>
  <c r="GI10" i="40"/>
  <c r="GH10" i="40"/>
  <c r="GG10" i="40"/>
  <c r="GF10" i="40"/>
  <c r="GE10" i="40"/>
  <c r="GD10" i="40"/>
  <c r="GC10" i="40"/>
  <c r="GB10" i="40"/>
  <c r="GA10" i="40"/>
  <c r="FZ10" i="40"/>
  <c r="FY10" i="40"/>
  <c r="FX10" i="40"/>
  <c r="FW10" i="40"/>
  <c r="FV10" i="40"/>
  <c r="FU10" i="40"/>
  <c r="FT10" i="40"/>
  <c r="FS10" i="40"/>
  <c r="FR10" i="40"/>
  <c r="FQ10" i="40"/>
  <c r="FP10" i="40"/>
  <c r="FO10" i="40"/>
  <c r="FN10" i="40"/>
  <c r="FM10" i="40"/>
  <c r="FL10" i="40"/>
  <c r="FK10" i="40"/>
  <c r="FJ10" i="40"/>
  <c r="FI10" i="40"/>
  <c r="FH10" i="40"/>
  <c r="FG10" i="40"/>
  <c r="FF10" i="40"/>
  <c r="FE10" i="40"/>
  <c r="FD10" i="40"/>
  <c r="FC10" i="40"/>
  <c r="FB10" i="40"/>
  <c r="FA10" i="40"/>
  <c r="EZ10" i="40"/>
  <c r="EY10" i="40"/>
  <c r="EX10" i="40"/>
  <c r="EW10" i="40"/>
  <c r="EV10" i="40"/>
  <c r="EU10" i="40"/>
  <c r="ET10" i="40"/>
  <c r="ES10" i="40"/>
  <c r="ER10" i="40"/>
  <c r="EQ10" i="40"/>
  <c r="EP10" i="40"/>
  <c r="EO10" i="40"/>
  <c r="EN10" i="40"/>
  <c r="EM10" i="40"/>
  <c r="EL10" i="40"/>
  <c r="A1" i="29"/>
  <c r="AX491" i="42"/>
  <c r="I491" i="42"/>
  <c r="AX81" i="41"/>
  <c r="I81" i="41"/>
  <c r="I42" i="36" l="1"/>
  <c r="I37" i="36"/>
  <c r="I36" i="36"/>
  <c r="I35" i="36"/>
  <c r="I34" i="36"/>
  <c r="I30" i="36"/>
  <c r="I25" i="36"/>
  <c r="A1" i="36"/>
  <c r="A1" i="32"/>
  <c r="F34" i="32"/>
  <c r="F31" i="32"/>
  <c r="F33" i="32"/>
  <c r="D5" i="32"/>
  <c r="GJ2" i="37"/>
  <c r="FI2" i="37"/>
  <c r="EH2" i="37"/>
  <c r="DG2" i="37"/>
  <c r="CF2" i="37"/>
  <c r="BE2" i="37"/>
  <c r="AD2" i="37"/>
  <c r="C2" i="37"/>
  <c r="DA1" i="40"/>
  <c r="C2" i="40"/>
  <c r="BB2" i="40"/>
  <c r="I44" i="36" l="1"/>
  <c r="I43" i="36"/>
  <c r="DO6" i="40" l="1"/>
  <c r="A2" i="29"/>
  <c r="I53" i="45" l="1"/>
  <c r="GI7" i="37"/>
  <c r="F13" i="28"/>
  <c r="D13" i="28"/>
  <c r="K4" i="45"/>
  <c r="J4" i="45"/>
  <c r="I4" i="45"/>
  <c r="H4" i="45"/>
  <c r="G4" i="45"/>
  <c r="F4" i="45"/>
  <c r="E4" i="45"/>
  <c r="D4" i="45"/>
  <c r="A2" i="36" l="1"/>
  <c r="A2" i="32"/>
  <c r="AR9" i="35"/>
  <c r="U9" i="35"/>
  <c r="J5" i="45"/>
  <c r="AC7" i="37" l="1"/>
  <c r="D5" i="45" s="1"/>
  <c r="W14" i="45"/>
  <c r="W15" i="45"/>
  <c r="W16" i="45"/>
  <c r="W24" i="45"/>
  <c r="W25" i="45"/>
  <c r="W27" i="45"/>
  <c r="W28" i="45"/>
  <c r="W34" i="45"/>
  <c r="W35" i="45"/>
  <c r="W38" i="45"/>
  <c r="W39" i="45"/>
  <c r="W40" i="45"/>
  <c r="W42" i="45"/>
  <c r="W43" i="45"/>
  <c r="W44" i="45"/>
  <c r="W45" i="45"/>
  <c r="W46" i="45"/>
  <c r="W47" i="45"/>
  <c r="W48" i="45"/>
  <c r="W49" i="45"/>
  <c r="W50" i="45"/>
  <c r="X50" i="45"/>
  <c r="V50" i="45"/>
  <c r="B50" i="45"/>
  <c r="A50" i="45"/>
  <c r="N50" i="45" s="1"/>
  <c r="D52" i="36" s="1"/>
  <c r="X49" i="45"/>
  <c r="V49" i="45"/>
  <c r="B49" i="45"/>
  <c r="A49" i="45"/>
  <c r="N49" i="45" s="1"/>
  <c r="D51" i="36" s="1"/>
  <c r="X48" i="45"/>
  <c r="V48" i="45"/>
  <c r="B48" i="45"/>
  <c r="A48" i="45"/>
  <c r="N48" i="45" s="1"/>
  <c r="D50" i="36" s="1"/>
  <c r="X47" i="45"/>
  <c r="V47" i="45"/>
  <c r="B47" i="45"/>
  <c r="A47" i="45"/>
  <c r="N47" i="45" s="1"/>
  <c r="D49" i="36" s="1"/>
  <c r="X46" i="45"/>
  <c r="B46" i="45"/>
  <c r="A46" i="45"/>
  <c r="N46" i="45" s="1"/>
  <c r="D48" i="36" s="1"/>
  <c r="X45" i="45"/>
  <c r="B45" i="45"/>
  <c r="A45" i="45"/>
  <c r="N45" i="45" s="1"/>
  <c r="D47" i="36" s="1"/>
  <c r="X44" i="45"/>
  <c r="B44" i="45"/>
  <c r="A44" i="45"/>
  <c r="N44" i="45" s="1"/>
  <c r="D46" i="36" s="1"/>
  <c r="X43" i="45"/>
  <c r="B43" i="45"/>
  <c r="A43" i="45"/>
  <c r="N43" i="45" s="1"/>
  <c r="D45" i="36" s="1"/>
  <c r="X42" i="45"/>
  <c r="B42" i="45"/>
  <c r="A42" i="45"/>
  <c r="N42" i="45" s="1"/>
  <c r="D44" i="36" s="1"/>
  <c r="X41" i="45"/>
  <c r="B41" i="45"/>
  <c r="A41" i="45"/>
  <c r="N41" i="45" s="1"/>
  <c r="D43" i="36" s="1"/>
  <c r="X40" i="45"/>
  <c r="V40" i="45"/>
  <c r="B40" i="45"/>
  <c r="A40" i="45"/>
  <c r="N40" i="45" s="1"/>
  <c r="D42" i="36" s="1"/>
  <c r="X39" i="45"/>
  <c r="V39" i="45"/>
  <c r="B39" i="45"/>
  <c r="A39" i="45"/>
  <c r="N39" i="45" s="1"/>
  <c r="D41" i="36" s="1"/>
  <c r="X38" i="45"/>
  <c r="B38" i="45"/>
  <c r="A38" i="45"/>
  <c r="N38" i="45" s="1"/>
  <c r="D40" i="36" s="1"/>
  <c r="X37" i="45"/>
  <c r="W37" i="45"/>
  <c r="V37" i="45"/>
  <c r="B37" i="45"/>
  <c r="A37" i="45"/>
  <c r="N37" i="45" s="1"/>
  <c r="D39" i="36" s="1"/>
  <c r="X36" i="45"/>
  <c r="W36" i="45"/>
  <c r="V36" i="45"/>
  <c r="B36" i="45"/>
  <c r="A36" i="45"/>
  <c r="N36" i="45" s="1"/>
  <c r="D38" i="36" s="1"/>
  <c r="X35" i="45"/>
  <c r="V35" i="45"/>
  <c r="B35" i="45"/>
  <c r="A35" i="45"/>
  <c r="N35" i="45" s="1"/>
  <c r="D37" i="36" s="1"/>
  <c r="X34" i="45"/>
  <c r="B34" i="45"/>
  <c r="A34" i="45"/>
  <c r="N34" i="45" s="1"/>
  <c r="D36" i="36" s="1"/>
  <c r="X33" i="45"/>
  <c r="V33" i="45"/>
  <c r="B33" i="45"/>
  <c r="A33" i="45"/>
  <c r="N33" i="45" s="1"/>
  <c r="D35" i="36" s="1"/>
  <c r="X32" i="45"/>
  <c r="W32" i="45"/>
  <c r="V32" i="45"/>
  <c r="B32" i="45"/>
  <c r="A32" i="45"/>
  <c r="N32" i="45" s="1"/>
  <c r="D34" i="36" s="1"/>
  <c r="X31" i="45"/>
  <c r="W31" i="45"/>
  <c r="B31" i="45"/>
  <c r="A31" i="45"/>
  <c r="N31" i="45" s="1"/>
  <c r="D33" i="36" s="1"/>
  <c r="X30" i="45"/>
  <c r="W30" i="45"/>
  <c r="B30" i="45"/>
  <c r="A30" i="45"/>
  <c r="N30" i="45" s="1"/>
  <c r="D32" i="36" s="1"/>
  <c r="X29" i="45"/>
  <c r="W29" i="45"/>
  <c r="B29" i="45"/>
  <c r="A29" i="45"/>
  <c r="N29" i="45" s="1"/>
  <c r="D31" i="36" s="1"/>
  <c r="X28" i="45"/>
  <c r="V28" i="45"/>
  <c r="B28" i="45"/>
  <c r="A28" i="45"/>
  <c r="N28" i="45" s="1"/>
  <c r="D30" i="36" s="1"/>
  <c r="X27" i="45"/>
  <c r="B27" i="45"/>
  <c r="A27" i="45"/>
  <c r="N27" i="45" s="1"/>
  <c r="D29" i="36" s="1"/>
  <c r="X26" i="45"/>
  <c r="W26" i="45"/>
  <c r="B26" i="45"/>
  <c r="A26" i="45"/>
  <c r="N26" i="45" s="1"/>
  <c r="D28" i="36" s="1"/>
  <c r="X25" i="45"/>
  <c r="V25" i="45"/>
  <c r="B25" i="45"/>
  <c r="A25" i="45"/>
  <c r="N25" i="45" s="1"/>
  <c r="D27" i="36" s="1"/>
  <c r="X24" i="45"/>
  <c r="V24" i="45"/>
  <c r="B24" i="45"/>
  <c r="A24" i="45"/>
  <c r="N24" i="45" s="1"/>
  <c r="D26" i="36" s="1"/>
  <c r="X23" i="45"/>
  <c r="W23" i="45"/>
  <c r="V23" i="45"/>
  <c r="B23" i="45"/>
  <c r="A23" i="45"/>
  <c r="N23" i="45" s="1"/>
  <c r="D25" i="36" s="1"/>
  <c r="X22" i="45"/>
  <c r="V22" i="45"/>
  <c r="B22" i="45"/>
  <c r="A22" i="45"/>
  <c r="N22" i="45" s="1"/>
  <c r="D24" i="36" s="1"/>
  <c r="X21" i="45"/>
  <c r="W21" i="45"/>
  <c r="V21" i="45"/>
  <c r="B21" i="45"/>
  <c r="A21" i="45"/>
  <c r="N21" i="45" s="1"/>
  <c r="D23" i="36" s="1"/>
  <c r="X20" i="45"/>
  <c r="W20" i="45"/>
  <c r="V20" i="45"/>
  <c r="B20" i="45"/>
  <c r="A20" i="45"/>
  <c r="N20" i="45" s="1"/>
  <c r="D22" i="36" s="1"/>
  <c r="X19" i="45"/>
  <c r="W19" i="45"/>
  <c r="B19" i="45"/>
  <c r="A19" i="45"/>
  <c r="N19" i="45" s="1"/>
  <c r="D21" i="36" s="1"/>
  <c r="X18" i="45"/>
  <c r="W18" i="45"/>
  <c r="B18" i="45"/>
  <c r="A18" i="45"/>
  <c r="N18" i="45" s="1"/>
  <c r="D20" i="36" s="1"/>
  <c r="X17" i="45"/>
  <c r="W17" i="45"/>
  <c r="B17" i="45"/>
  <c r="A17" i="45"/>
  <c r="N17" i="45" s="1"/>
  <c r="D19" i="36" s="1"/>
  <c r="X16" i="45"/>
  <c r="V16" i="45"/>
  <c r="B16" i="45"/>
  <c r="A16" i="45"/>
  <c r="N16" i="45" s="1"/>
  <c r="D18" i="36" s="1"/>
  <c r="X15" i="45"/>
  <c r="V15" i="45"/>
  <c r="B15" i="45"/>
  <c r="A15" i="45"/>
  <c r="N15" i="45" s="1"/>
  <c r="D17" i="36" s="1"/>
  <c r="X14" i="45"/>
  <c r="V14" i="45"/>
  <c r="B14" i="45"/>
  <c r="A14" i="45"/>
  <c r="N14" i="45" s="1"/>
  <c r="D16" i="36" s="1"/>
  <c r="X13" i="45"/>
  <c r="W13" i="45"/>
  <c r="V13" i="45"/>
  <c r="B13" i="45"/>
  <c r="A13" i="45"/>
  <c r="N13" i="45" s="1"/>
  <c r="D15" i="36" s="1"/>
  <c r="X12" i="45"/>
  <c r="W12" i="45"/>
  <c r="V12" i="45"/>
  <c r="B12" i="45"/>
  <c r="A12" i="45"/>
  <c r="N12" i="45" s="1"/>
  <c r="D14" i="36" s="1"/>
  <c r="X11" i="45"/>
  <c r="W11" i="45"/>
  <c r="V11" i="45"/>
  <c r="B11" i="45"/>
  <c r="A11" i="45"/>
  <c r="N11" i="45" s="1"/>
  <c r="D13" i="36" s="1"/>
  <c r="X10" i="45"/>
  <c r="W10" i="45"/>
  <c r="B10" i="45"/>
  <c r="A10" i="45"/>
  <c r="N10" i="45" s="1"/>
  <c r="D12" i="36" s="1"/>
  <c r="X9" i="45"/>
  <c r="W9" i="45"/>
  <c r="V9" i="45"/>
  <c r="B9" i="45"/>
  <c r="A9" i="45"/>
  <c r="N9" i="45" s="1"/>
  <c r="D11" i="36" s="1"/>
  <c r="X8" i="45"/>
  <c r="W8" i="45"/>
  <c r="B8" i="45"/>
  <c r="A8" i="45"/>
  <c r="N8" i="45" s="1"/>
  <c r="D10" i="36" s="1"/>
  <c r="X7" i="45"/>
  <c r="W7" i="45"/>
  <c r="V7" i="45"/>
  <c r="B7" i="45"/>
  <c r="A7" i="45"/>
  <c r="N7" i="45" s="1"/>
  <c r="D9" i="36" s="1"/>
  <c r="X6" i="45"/>
  <c r="W6" i="45"/>
  <c r="B6" i="45"/>
  <c r="A6" i="45"/>
  <c r="N6" i="45" s="1"/>
  <c r="D8" i="36" s="1"/>
  <c r="V38" i="45" l="1"/>
  <c r="V27" i="45"/>
  <c r="V41" i="45"/>
  <c r="V8" i="45"/>
  <c r="V44" i="45"/>
  <c r="V29" i="45"/>
  <c r="V26" i="45"/>
  <c r="V17" i="45"/>
  <c r="V18" i="45"/>
  <c r="V30" i="45"/>
  <c r="W41" i="45"/>
  <c r="V42" i="45"/>
  <c r="V6" i="45"/>
  <c r="V19" i="45"/>
  <c r="V31" i="45"/>
  <c r="V43" i="45"/>
  <c r="V45" i="45"/>
  <c r="V10" i="45"/>
  <c r="W33" i="45"/>
  <c r="V34" i="45"/>
  <c r="V46" i="45"/>
  <c r="W22" i="45"/>
  <c r="R14" i="45" l="1"/>
  <c r="F16" i="36" s="1"/>
  <c r="R16" i="45"/>
  <c r="F18" i="36" s="1"/>
  <c r="R20" i="45"/>
  <c r="F22" i="36" s="1"/>
  <c r="R15" i="45"/>
  <c r="F17" i="36" s="1"/>
  <c r="R28" i="45"/>
  <c r="F30" i="36" s="1"/>
  <c r="R10" i="45"/>
  <c r="F12" i="36" s="1"/>
  <c r="R24" i="45"/>
  <c r="F26" i="36" s="1"/>
  <c r="R32" i="45"/>
  <c r="F34" i="36" s="1"/>
  <c r="R42" i="45"/>
  <c r="F44" i="36" s="1"/>
  <c r="R19" i="45"/>
  <c r="F21" i="36" s="1"/>
  <c r="R30" i="45"/>
  <c r="F32" i="36" s="1"/>
  <c r="R50" i="45"/>
  <c r="F52" i="36" s="1"/>
  <c r="R40" i="45"/>
  <c r="F42" i="36" s="1"/>
  <c r="R25" i="45"/>
  <c r="F27" i="36" s="1"/>
  <c r="R17" i="45"/>
  <c r="F19" i="36" s="1"/>
  <c r="R48" i="45"/>
  <c r="F50" i="36" s="1"/>
  <c r="R9" i="45"/>
  <c r="F11" i="36" s="1"/>
  <c r="R44" i="45"/>
  <c r="F46" i="36" s="1"/>
  <c r="R37" i="45"/>
  <c r="F39" i="36" s="1"/>
  <c r="R11" i="45"/>
  <c r="F13" i="36" s="1"/>
  <c r="R38" i="45"/>
  <c r="F40" i="36" s="1"/>
  <c r="R21" i="45"/>
  <c r="F23" i="36" s="1"/>
  <c r="R18" i="45"/>
  <c r="F20" i="36" s="1"/>
  <c r="R36" i="45"/>
  <c r="F38" i="36" s="1"/>
  <c r="R23" i="45"/>
  <c r="F25" i="36" s="1"/>
  <c r="R8" i="45"/>
  <c r="F10" i="36" s="1"/>
  <c r="R33" i="45"/>
  <c r="F35" i="36" s="1"/>
  <c r="R7" i="45"/>
  <c r="F9" i="36" s="1"/>
  <c r="R13" i="45"/>
  <c r="F15" i="36" s="1"/>
  <c r="R46" i="45"/>
  <c r="F48" i="36" s="1"/>
  <c r="R22" i="45"/>
  <c r="F24" i="36" s="1"/>
  <c r="R35" i="45"/>
  <c r="F37" i="36" s="1"/>
  <c r="R39" i="45"/>
  <c r="F41" i="36" s="1"/>
  <c r="R12" i="45"/>
  <c r="F14" i="36" s="1"/>
  <c r="R47" i="45"/>
  <c r="F49" i="36" s="1"/>
  <c r="R49" i="45"/>
  <c r="F51" i="36" s="1"/>
  <c r="R27" i="45"/>
  <c r="F29" i="36" s="1"/>
  <c r="R41" i="45"/>
  <c r="F43" i="36" s="1"/>
  <c r="R26" i="45"/>
  <c r="F28" i="36" s="1"/>
  <c r="R29" i="45"/>
  <c r="F31" i="36" s="1"/>
  <c r="R43" i="45"/>
  <c r="F45" i="36" s="1"/>
  <c r="R31" i="45"/>
  <c r="F33" i="36" s="1"/>
  <c r="R34" i="45"/>
  <c r="F36" i="36" s="1"/>
  <c r="R45" i="45"/>
  <c r="F47" i="36" s="1"/>
  <c r="FH7" i="37"/>
  <c r="I5" i="45" s="1"/>
  <c r="EG7" i="37"/>
  <c r="H5" i="45" s="1"/>
  <c r="DF7" i="37"/>
  <c r="G5" i="45" s="1"/>
  <c r="BD7" i="37"/>
  <c r="E5" i="45" s="1"/>
  <c r="HJ7" i="37"/>
  <c r="CE7" i="37"/>
  <c r="F5" i="45" s="1"/>
  <c r="J10" i="44"/>
  <c r="M10" i="44"/>
  <c r="M9" i="44"/>
  <c r="M4" i="44"/>
  <c r="M5" i="44"/>
  <c r="M6" i="44"/>
  <c r="M7" i="44"/>
  <c r="M8" i="44"/>
  <c r="M11" i="44"/>
  <c r="M12" i="44"/>
  <c r="M13" i="44"/>
  <c r="M14" i="44"/>
  <c r="M15" i="44"/>
  <c r="J11" i="44"/>
  <c r="J12" i="44"/>
  <c r="J13" i="44"/>
  <c r="J14" i="44"/>
  <c r="J15" i="44"/>
  <c r="J50" i="44"/>
  <c r="J59" i="44"/>
  <c r="J58" i="44"/>
  <c r="J57" i="44"/>
  <c r="J56" i="44"/>
  <c r="J55" i="44"/>
  <c r="J54" i="44"/>
  <c r="J53" i="44"/>
  <c r="J52" i="44"/>
  <c r="J51" i="44"/>
  <c r="H36" i="44"/>
  <c r="H45" i="44"/>
  <c r="H44" i="44"/>
  <c r="H43" i="44"/>
  <c r="H42" i="44"/>
  <c r="H41" i="44"/>
  <c r="H40" i="44"/>
  <c r="H39" i="44"/>
  <c r="H38" i="44"/>
  <c r="H37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HK7" i="37" l="1"/>
  <c r="K5" i="45"/>
  <c r="N5" i="45" s="1"/>
  <c r="U43" i="45"/>
  <c r="U47" i="45"/>
  <c r="U13" i="45"/>
  <c r="U36" i="45"/>
  <c r="U44" i="45"/>
  <c r="U50" i="45"/>
  <c r="U10" i="45"/>
  <c r="U29" i="45"/>
  <c r="U12" i="45"/>
  <c r="U7" i="45"/>
  <c r="U18" i="45"/>
  <c r="U9" i="45"/>
  <c r="U30" i="45"/>
  <c r="U28" i="45"/>
  <c r="U26" i="45"/>
  <c r="U39" i="45"/>
  <c r="U21" i="45"/>
  <c r="U48" i="45"/>
  <c r="U19" i="45"/>
  <c r="U15" i="45"/>
  <c r="U45" i="45"/>
  <c r="U41" i="45"/>
  <c r="U35" i="45"/>
  <c r="U33" i="45"/>
  <c r="U38" i="45"/>
  <c r="U17" i="45"/>
  <c r="U42" i="45"/>
  <c r="U20" i="45"/>
  <c r="U34" i="45"/>
  <c r="U27" i="45"/>
  <c r="U22" i="45"/>
  <c r="U8" i="45"/>
  <c r="U11" i="45"/>
  <c r="U25" i="45"/>
  <c r="U32" i="45"/>
  <c r="U16" i="45"/>
  <c r="U31" i="45"/>
  <c r="U49" i="45"/>
  <c r="U46" i="45"/>
  <c r="U23" i="45"/>
  <c r="U37" i="45"/>
  <c r="U40" i="45"/>
  <c r="U24" i="45"/>
  <c r="U14" i="45"/>
  <c r="S23" i="45" l="1"/>
  <c r="G25" i="36" s="1"/>
  <c r="S25" i="45"/>
  <c r="G27" i="36" s="1"/>
  <c r="S20" i="45"/>
  <c r="G22" i="36" s="1"/>
  <c r="S41" i="45"/>
  <c r="G43" i="36" s="1"/>
  <c r="S39" i="45"/>
  <c r="G41" i="36" s="1"/>
  <c r="S7" i="45"/>
  <c r="G9" i="36" s="1"/>
  <c r="S36" i="45"/>
  <c r="G38" i="36" s="1"/>
  <c r="S35" i="45"/>
  <c r="G37" i="36" s="1"/>
  <c r="S11" i="45"/>
  <c r="G13" i="36" s="1"/>
  <c r="S45" i="45"/>
  <c r="G47" i="36" s="1"/>
  <c r="S13" i="45"/>
  <c r="G15" i="36" s="1"/>
  <c r="S21" i="45"/>
  <c r="G23" i="36" s="1"/>
  <c r="S46" i="45"/>
  <c r="G48" i="36" s="1"/>
  <c r="S42" i="45"/>
  <c r="G44" i="36" s="1"/>
  <c r="S12" i="45"/>
  <c r="G14" i="36" s="1"/>
  <c r="S14" i="45"/>
  <c r="G16" i="36" s="1"/>
  <c r="S49" i="45"/>
  <c r="G51" i="36" s="1"/>
  <c r="S8" i="45"/>
  <c r="G10" i="36" s="1"/>
  <c r="S17" i="45"/>
  <c r="G19" i="36" s="1"/>
  <c r="S15" i="45"/>
  <c r="G17" i="36" s="1"/>
  <c r="S28" i="45"/>
  <c r="G30" i="36" s="1"/>
  <c r="S29" i="45"/>
  <c r="G31" i="36" s="1"/>
  <c r="S47" i="45"/>
  <c r="G49" i="36" s="1"/>
  <c r="S34" i="45"/>
  <c r="G36" i="36" s="1"/>
  <c r="S24" i="45"/>
  <c r="G26" i="36" s="1"/>
  <c r="S22" i="45"/>
  <c r="G24" i="36" s="1"/>
  <c r="S38" i="45"/>
  <c r="G40" i="36" s="1"/>
  <c r="S19" i="45"/>
  <c r="G21" i="36" s="1"/>
  <c r="S30" i="45"/>
  <c r="G32" i="36" s="1"/>
  <c r="S10" i="45"/>
  <c r="G12" i="36" s="1"/>
  <c r="S43" i="45"/>
  <c r="G45" i="36" s="1"/>
  <c r="S44" i="45"/>
  <c r="G46" i="36" s="1"/>
  <c r="S37" i="45"/>
  <c r="G39" i="36" s="1"/>
  <c r="S18" i="45"/>
  <c r="G20" i="36" s="1"/>
  <c r="S40" i="45"/>
  <c r="G42" i="36" s="1"/>
  <c r="S16" i="45"/>
  <c r="G18" i="36" s="1"/>
  <c r="S27" i="45"/>
  <c r="G29" i="36" s="1"/>
  <c r="S33" i="45"/>
  <c r="G35" i="36" s="1"/>
  <c r="S48" i="45"/>
  <c r="G50" i="36" s="1"/>
  <c r="S9" i="45"/>
  <c r="G11" i="36" s="1"/>
  <c r="S50" i="45"/>
  <c r="G52" i="36" s="1"/>
  <c r="S32" i="45"/>
  <c r="G34" i="36" s="1"/>
  <c r="S31" i="45"/>
  <c r="G33" i="36" s="1"/>
  <c r="S26" i="45"/>
  <c r="G28" i="36" s="1"/>
  <c r="D7" i="36"/>
  <c r="P5" i="45"/>
  <c r="E7" i="36" s="1"/>
  <c r="C1" i="45" l="1"/>
  <c r="R5" i="45"/>
  <c r="R6" i="45"/>
  <c r="F8" i="36" s="1"/>
  <c r="I2" i="42" l="1"/>
  <c r="I2" i="41"/>
  <c r="I2" i="38"/>
  <c r="U6" i="45"/>
  <c r="A1" i="34"/>
  <c r="S6" i="45" l="1"/>
  <c r="G8" i="36" s="1"/>
  <c r="AA13" i="35"/>
  <c r="Q20" i="36" l="1"/>
  <c r="Q22" i="36"/>
  <c r="Q21" i="36"/>
  <c r="DY3" i="40"/>
  <c r="EE3" i="40" l="1"/>
  <c r="EB3" i="40"/>
  <c r="F32" i="32"/>
  <c r="I40" i="38" l="1"/>
  <c r="AX40" i="38"/>
  <c r="IQ9" i="40"/>
  <c r="IP9" i="40"/>
  <c r="IO9" i="40"/>
  <c r="IN9" i="40"/>
  <c r="IM9" i="40"/>
  <c r="IL9" i="40"/>
  <c r="IK9" i="40"/>
  <c r="IJ9" i="40"/>
  <c r="II9" i="40"/>
  <c r="IH9" i="40"/>
  <c r="IQ8" i="40"/>
  <c r="IP8" i="40"/>
  <c r="IO8" i="40"/>
  <c r="IN8" i="40"/>
  <c r="IM8" i="40"/>
  <c r="IL8" i="40"/>
  <c r="IK8" i="40"/>
  <c r="IJ8" i="40"/>
  <c r="II8" i="40"/>
  <c r="IH8" i="40"/>
  <c r="IG9" i="40"/>
  <c r="IF9" i="40"/>
  <c r="IE9" i="40"/>
  <c r="ID9" i="40"/>
  <c r="IC9" i="40"/>
  <c r="IB9" i="40"/>
  <c r="IA9" i="40"/>
  <c r="HZ9" i="40"/>
  <c r="HY9" i="40"/>
  <c r="HX9" i="40"/>
  <c r="HW9" i="40"/>
  <c r="HV9" i="40"/>
  <c r="HU9" i="40"/>
  <c r="HT9" i="40"/>
  <c r="HS9" i="40"/>
  <c r="HR9" i="40"/>
  <c r="HQ9" i="40"/>
  <c r="HP9" i="40"/>
  <c r="HO9" i="40"/>
  <c r="HN9" i="40"/>
  <c r="HM9" i="40"/>
  <c r="HL9" i="40"/>
  <c r="HK9" i="40"/>
  <c r="HJ9" i="40"/>
  <c r="HI9" i="40"/>
  <c r="HH9" i="40"/>
  <c r="HG9" i="40"/>
  <c r="HF9" i="40"/>
  <c r="HE9" i="40"/>
  <c r="HD9" i="40"/>
  <c r="HC9" i="40"/>
  <c r="HB9" i="40"/>
  <c r="HA9" i="40"/>
  <c r="GZ9" i="40"/>
  <c r="GY9" i="40"/>
  <c r="GX9" i="40"/>
  <c r="GW9" i="40"/>
  <c r="GV9" i="40"/>
  <c r="GU9" i="40"/>
  <c r="GT9" i="40"/>
  <c r="GS9" i="40"/>
  <c r="GR9" i="40"/>
  <c r="GQ9" i="40"/>
  <c r="GP9" i="40"/>
  <c r="GO9" i="40"/>
  <c r="GN9" i="40"/>
  <c r="GM9" i="40"/>
  <c r="GL9" i="40"/>
  <c r="GK9" i="40"/>
  <c r="GJ9" i="40"/>
  <c r="IG8" i="40"/>
  <c r="IF8" i="40"/>
  <c r="IE8" i="40"/>
  <c r="ID8" i="40"/>
  <c r="IC8" i="40"/>
  <c r="IB8" i="40"/>
  <c r="IA8" i="40"/>
  <c r="HZ8" i="40"/>
  <c r="HY8" i="40"/>
  <c r="HX8" i="40"/>
  <c r="HW8" i="40"/>
  <c r="HV8" i="40"/>
  <c r="HU8" i="40"/>
  <c r="HT8" i="40"/>
  <c r="HS8" i="40"/>
  <c r="HR8" i="40"/>
  <c r="HQ8" i="40"/>
  <c r="HP8" i="40"/>
  <c r="HO8" i="40"/>
  <c r="HN8" i="40"/>
  <c r="HM8" i="40"/>
  <c r="HL8" i="40"/>
  <c r="HK8" i="40"/>
  <c r="HJ8" i="40"/>
  <c r="HI8" i="40"/>
  <c r="HH8" i="40"/>
  <c r="HG8" i="40"/>
  <c r="HF8" i="40"/>
  <c r="HE8" i="40"/>
  <c r="HD8" i="40"/>
  <c r="HC8" i="40"/>
  <c r="HB8" i="40"/>
  <c r="HA8" i="40"/>
  <c r="GZ8" i="40"/>
  <c r="GY8" i="40"/>
  <c r="GX8" i="40"/>
  <c r="GW8" i="40"/>
  <c r="GV8" i="40"/>
  <c r="GU8" i="40"/>
  <c r="GT8" i="40"/>
  <c r="GS8" i="40"/>
  <c r="GR8" i="40"/>
  <c r="GQ8" i="40"/>
  <c r="GP8" i="40"/>
  <c r="GO8" i="40"/>
  <c r="GN8" i="40"/>
  <c r="GM8" i="40"/>
  <c r="GL8" i="40"/>
  <c r="GK8" i="40"/>
  <c r="GJ8" i="40"/>
  <c r="GI9" i="40"/>
  <c r="GH9" i="40"/>
  <c r="GG9" i="40"/>
  <c r="GF9" i="40"/>
  <c r="GE9" i="40"/>
  <c r="GD9" i="40"/>
  <c r="GC9" i="40"/>
  <c r="GB9" i="40"/>
  <c r="GA9" i="40"/>
  <c r="FZ9" i="40"/>
  <c r="FY9" i="40"/>
  <c r="FX9" i="40"/>
  <c r="FW9" i="40"/>
  <c r="FV9" i="40"/>
  <c r="FU9" i="40"/>
  <c r="FT9" i="40"/>
  <c r="FS9" i="40"/>
  <c r="FR9" i="40"/>
  <c r="FQ9" i="40"/>
  <c r="FP9" i="40"/>
  <c r="FO9" i="40"/>
  <c r="FN9" i="40"/>
  <c r="FM9" i="40"/>
  <c r="FL9" i="40"/>
  <c r="FK9" i="40"/>
  <c r="FJ9" i="40"/>
  <c r="FI9" i="40"/>
  <c r="FH9" i="40"/>
  <c r="FG9" i="40"/>
  <c r="FF9" i="40"/>
  <c r="FE9" i="40"/>
  <c r="FD9" i="40"/>
  <c r="FC9" i="40"/>
  <c r="FB9" i="40"/>
  <c r="FA9" i="40"/>
  <c r="EZ9" i="40"/>
  <c r="EY9" i="40"/>
  <c r="EX9" i="40"/>
  <c r="EW9" i="40"/>
  <c r="EV9" i="40"/>
  <c r="EU9" i="40"/>
  <c r="ET9" i="40"/>
  <c r="ES9" i="40"/>
  <c r="ER9" i="40"/>
  <c r="EQ9" i="40"/>
  <c r="EP9" i="40"/>
  <c r="EO9" i="40"/>
  <c r="EN9" i="40"/>
  <c r="EM9" i="40"/>
  <c r="EL9" i="40"/>
  <c r="GI8" i="40"/>
  <c r="GH8" i="40"/>
  <c r="GG8" i="40"/>
  <c r="GF8" i="40"/>
  <c r="GE8" i="40"/>
  <c r="GD8" i="40"/>
  <c r="GC8" i="40"/>
  <c r="GB8" i="40"/>
  <c r="GA8" i="40"/>
  <c r="FZ8" i="40"/>
  <c r="FY8" i="40"/>
  <c r="FX8" i="40"/>
  <c r="FW8" i="40"/>
  <c r="FV8" i="40"/>
  <c r="FU8" i="40"/>
  <c r="FT8" i="40"/>
  <c r="FS8" i="40"/>
  <c r="FR8" i="40"/>
  <c r="FQ8" i="40"/>
  <c r="FP8" i="40"/>
  <c r="FO8" i="40"/>
  <c r="FN8" i="40"/>
  <c r="FM8" i="40"/>
  <c r="FL8" i="40"/>
  <c r="FK8" i="40"/>
  <c r="FJ8" i="40"/>
  <c r="FI8" i="40"/>
  <c r="FH8" i="40"/>
  <c r="FG8" i="40"/>
  <c r="FF8" i="40"/>
  <c r="FE8" i="40"/>
  <c r="FD8" i="40"/>
  <c r="FC8" i="40"/>
  <c r="FB8" i="40"/>
  <c r="FA8" i="40"/>
  <c r="EZ8" i="40"/>
  <c r="EY8" i="40"/>
  <c r="EX8" i="40"/>
  <c r="EW8" i="40"/>
  <c r="EV8" i="40"/>
  <c r="EU8" i="40"/>
  <c r="ET8" i="40"/>
  <c r="ES8" i="40"/>
  <c r="ER8" i="40"/>
  <c r="EQ8" i="40"/>
  <c r="EP8" i="40"/>
  <c r="EO8" i="40"/>
  <c r="EN8" i="40"/>
  <c r="EM8" i="40"/>
  <c r="EL8" i="40"/>
  <c r="F39" i="32" l="1"/>
  <c r="F40" i="32" l="1"/>
  <c r="F41" i="32"/>
  <c r="A2" i="34"/>
  <c r="B9" i="36" l="1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C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1" i="36"/>
  <c r="C41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48" i="36"/>
  <c r="C48" i="36"/>
  <c r="B49" i="36"/>
  <c r="C49" i="36"/>
  <c r="B50" i="36"/>
  <c r="C50" i="36"/>
  <c r="B51" i="36"/>
  <c r="C51" i="36"/>
  <c r="B52" i="36"/>
  <c r="C52" i="36"/>
  <c r="C8" i="36"/>
  <c r="B8" i="36"/>
  <c r="DA54" i="40"/>
  <c r="DA53" i="40"/>
  <c r="DA52" i="40"/>
  <c r="DA51" i="40"/>
  <c r="DA50" i="40"/>
  <c r="DA49" i="40"/>
  <c r="DA48" i="40"/>
  <c r="DA47" i="40"/>
  <c r="DA46" i="40"/>
  <c r="DA45" i="40"/>
  <c r="DA44" i="40"/>
  <c r="DA43" i="40"/>
  <c r="DA42" i="40"/>
  <c r="DA41" i="40"/>
  <c r="DA40" i="40"/>
  <c r="DA39" i="40"/>
  <c r="DA38" i="40"/>
  <c r="DA37" i="40"/>
  <c r="DA36" i="40"/>
  <c r="DA35" i="40"/>
  <c r="DA34" i="40"/>
  <c r="DA33" i="40"/>
  <c r="DA32" i="40"/>
  <c r="DA31" i="40"/>
  <c r="DA30" i="40"/>
  <c r="DA29" i="40"/>
  <c r="DA28" i="40"/>
  <c r="DA27" i="40"/>
  <c r="DA26" i="40"/>
  <c r="DA25" i="40"/>
  <c r="DA24" i="40"/>
  <c r="DA23" i="40"/>
  <c r="DA22" i="40"/>
  <c r="DA21" i="40"/>
  <c r="DA20" i="40"/>
  <c r="DA19" i="40"/>
  <c r="DA18" i="40"/>
  <c r="DA17" i="40"/>
  <c r="DA16" i="40"/>
  <c r="DA15" i="40"/>
  <c r="DA14" i="40"/>
  <c r="DA13" i="40"/>
  <c r="DA12" i="40"/>
  <c r="DA11" i="40"/>
  <c r="DA10" i="40"/>
  <c r="DC54" i="40"/>
  <c r="DB54" i="40"/>
  <c r="DC53" i="40"/>
  <c r="DB53" i="40"/>
  <c r="DC52" i="40"/>
  <c r="DB52" i="40"/>
  <c r="DC51" i="40"/>
  <c r="DB51" i="40"/>
  <c r="DC50" i="40"/>
  <c r="DB50" i="40"/>
  <c r="DC49" i="40"/>
  <c r="DB49" i="40"/>
  <c r="DC48" i="40"/>
  <c r="DB48" i="40"/>
  <c r="DC47" i="40"/>
  <c r="DB47" i="40"/>
  <c r="DC46" i="40"/>
  <c r="DB46" i="40"/>
  <c r="DC45" i="40"/>
  <c r="DB45" i="40"/>
  <c r="DC44" i="40"/>
  <c r="DB44" i="40"/>
  <c r="DC43" i="40"/>
  <c r="DB43" i="40"/>
  <c r="DC42" i="40"/>
  <c r="DB42" i="40"/>
  <c r="DC41" i="40"/>
  <c r="DB41" i="40"/>
  <c r="DC40" i="40"/>
  <c r="DB40" i="40"/>
  <c r="DC39" i="40"/>
  <c r="DB39" i="40"/>
  <c r="DC38" i="40"/>
  <c r="DB38" i="40"/>
  <c r="DC37" i="40"/>
  <c r="DB37" i="40"/>
  <c r="DC36" i="40"/>
  <c r="DB36" i="40"/>
  <c r="DC35" i="40"/>
  <c r="DB35" i="40"/>
  <c r="DC34" i="40"/>
  <c r="DB34" i="40"/>
  <c r="DC33" i="40"/>
  <c r="DB33" i="40"/>
  <c r="DC32" i="40"/>
  <c r="DB32" i="40"/>
  <c r="DC31" i="40"/>
  <c r="DB31" i="40"/>
  <c r="DC30" i="40"/>
  <c r="DB30" i="40"/>
  <c r="DC29" i="40"/>
  <c r="DB29" i="40"/>
  <c r="DC28" i="40"/>
  <c r="DB28" i="40"/>
  <c r="DC27" i="40"/>
  <c r="DB27" i="40"/>
  <c r="DC26" i="40"/>
  <c r="DB26" i="40"/>
  <c r="DC25" i="40"/>
  <c r="DB25" i="40"/>
  <c r="DC24" i="40"/>
  <c r="DB24" i="40"/>
  <c r="DC23" i="40"/>
  <c r="DB23" i="40"/>
  <c r="DC22" i="40"/>
  <c r="DB22" i="40"/>
  <c r="DC21" i="40"/>
  <c r="DB21" i="40"/>
  <c r="DC20" i="40"/>
  <c r="DB20" i="40"/>
  <c r="DC19" i="40"/>
  <c r="DB19" i="40"/>
  <c r="DC18" i="40"/>
  <c r="DB18" i="40"/>
  <c r="DC17" i="40"/>
  <c r="DB17" i="40"/>
  <c r="DC16" i="40"/>
  <c r="DB16" i="40"/>
  <c r="DC15" i="40"/>
  <c r="DB15" i="40"/>
  <c r="DC14" i="40"/>
  <c r="DB14" i="40"/>
  <c r="DC13" i="40"/>
  <c r="DB13" i="40"/>
  <c r="DC12" i="40"/>
  <c r="DB12" i="40"/>
  <c r="DC11" i="40"/>
  <c r="DB11" i="40"/>
  <c r="DC10" i="40"/>
  <c r="DB10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DP50" i="40" l="1"/>
  <c r="DO50" i="40" s="1"/>
  <c r="DT50" i="40" s="1"/>
  <c r="DU50" i="40" s="1"/>
  <c r="DS50" i="40"/>
  <c r="DR50" i="40"/>
  <c r="DQ50" i="40"/>
  <c r="DS54" i="40"/>
  <c r="DR54" i="40"/>
  <c r="DQ54" i="40"/>
  <c r="DP54" i="40"/>
  <c r="DO54" i="40" s="1"/>
  <c r="DT54" i="40" s="1"/>
  <c r="DU54" i="40" s="1"/>
  <c r="DS48" i="40"/>
  <c r="DR48" i="40"/>
  <c r="DQ48" i="40"/>
  <c r="DP48" i="40"/>
  <c r="DP49" i="40"/>
  <c r="DO49" i="40" s="1"/>
  <c r="DT49" i="40" s="1"/>
  <c r="DU49" i="40" s="1"/>
  <c r="DR49" i="40"/>
  <c r="DQ49" i="40"/>
  <c r="DS49" i="40"/>
  <c r="DS51" i="40"/>
  <c r="DR51" i="40"/>
  <c r="DQ51" i="40"/>
  <c r="DP51" i="40"/>
  <c r="DO51" i="40" s="1"/>
  <c r="DT51" i="40" s="1"/>
  <c r="DU51" i="40" s="1"/>
  <c r="DQ52" i="40"/>
  <c r="DP52" i="40"/>
  <c r="DS52" i="40"/>
  <c r="DR52" i="40"/>
  <c r="DP47" i="40"/>
  <c r="DO47" i="40" s="1"/>
  <c r="DR47" i="40"/>
  <c r="DQ47" i="40"/>
  <c r="DS47" i="40"/>
  <c r="DS53" i="40"/>
  <c r="DP53" i="40"/>
  <c r="DR53" i="40"/>
  <c r="DQ53" i="40"/>
  <c r="DR30" i="40"/>
  <c r="DS30" i="40"/>
  <c r="DQ30" i="40"/>
  <c r="DP30" i="40"/>
  <c r="DR37" i="40"/>
  <c r="DO37" i="40" s="1"/>
  <c r="DQ37" i="40"/>
  <c r="DS37" i="40"/>
  <c r="DP37" i="40"/>
  <c r="DQ12" i="40"/>
  <c r="DP12" i="40"/>
  <c r="DR12" i="40"/>
  <c r="DS12" i="40"/>
  <c r="DS24" i="40"/>
  <c r="DQ24" i="40"/>
  <c r="DP24" i="40"/>
  <c r="DR24" i="40"/>
  <c r="DP19" i="40"/>
  <c r="DQ19" i="40"/>
  <c r="DR19" i="40"/>
  <c r="DS19" i="40"/>
  <c r="DR14" i="40"/>
  <c r="DQ14" i="40"/>
  <c r="DS14" i="40"/>
  <c r="DP14" i="40"/>
  <c r="DR20" i="40"/>
  <c r="DP20" i="40"/>
  <c r="DQ20" i="40"/>
  <c r="DS20" i="40"/>
  <c r="DP26" i="40"/>
  <c r="DQ26" i="40"/>
  <c r="DS26" i="40"/>
  <c r="DR26" i="40"/>
  <c r="DS32" i="40"/>
  <c r="DP32" i="40"/>
  <c r="DR32" i="40"/>
  <c r="DQ32" i="40"/>
  <c r="DP38" i="40"/>
  <c r="DS38" i="40"/>
  <c r="DR38" i="40"/>
  <c r="DQ38" i="40"/>
  <c r="DQ44" i="40"/>
  <c r="DO44" i="40" s="1"/>
  <c r="DS44" i="40"/>
  <c r="DP44" i="40"/>
  <c r="DR44" i="40"/>
  <c r="DS36" i="40"/>
  <c r="DQ36" i="40"/>
  <c r="DR36" i="40"/>
  <c r="DP36" i="40"/>
  <c r="DR43" i="40"/>
  <c r="DQ43" i="40"/>
  <c r="DP43" i="40"/>
  <c r="DS43" i="40"/>
  <c r="DS13" i="40"/>
  <c r="DQ13" i="40"/>
  <c r="DP13" i="40"/>
  <c r="DR13" i="40"/>
  <c r="DR21" i="40"/>
  <c r="DP21" i="40"/>
  <c r="DS21" i="40"/>
  <c r="DQ21" i="40"/>
  <c r="DP27" i="40"/>
  <c r="DQ27" i="40"/>
  <c r="DR27" i="40"/>
  <c r="DS27" i="40"/>
  <c r="DQ33" i="40"/>
  <c r="DP33" i="40"/>
  <c r="DR33" i="40"/>
  <c r="DS33" i="40"/>
  <c r="DS39" i="40"/>
  <c r="DP39" i="40"/>
  <c r="DQ39" i="40"/>
  <c r="DR39" i="40"/>
  <c r="DS45" i="40"/>
  <c r="DQ45" i="40"/>
  <c r="DP45" i="40"/>
  <c r="DR45" i="40"/>
  <c r="DS31" i="40"/>
  <c r="DP31" i="40"/>
  <c r="DQ31" i="40"/>
  <c r="DR31" i="40"/>
  <c r="DP18" i="40"/>
  <c r="DQ18" i="40"/>
  <c r="DR18" i="40"/>
  <c r="DS18" i="40"/>
  <c r="DQ34" i="40"/>
  <c r="DS34" i="40"/>
  <c r="DP34" i="40"/>
  <c r="DR34" i="40"/>
  <c r="DS25" i="40"/>
  <c r="DP25" i="40"/>
  <c r="DQ25" i="40"/>
  <c r="DR25" i="40"/>
  <c r="DP22" i="40"/>
  <c r="DS22" i="40"/>
  <c r="DR22" i="40"/>
  <c r="DQ22" i="40"/>
  <c r="DR40" i="40"/>
  <c r="DS40" i="40"/>
  <c r="DQ40" i="40"/>
  <c r="DP40" i="40"/>
  <c r="DS42" i="40"/>
  <c r="DP42" i="40"/>
  <c r="DQ42" i="40"/>
  <c r="DR42" i="40"/>
  <c r="DP15" i="40"/>
  <c r="DQ15" i="40"/>
  <c r="DR15" i="40"/>
  <c r="DS15" i="40"/>
  <c r="DP10" i="40"/>
  <c r="DR10" i="40"/>
  <c r="DQ10" i="40"/>
  <c r="DS10" i="40"/>
  <c r="DS16" i="40"/>
  <c r="DR16" i="40"/>
  <c r="DP16" i="40"/>
  <c r="DQ16" i="40"/>
  <c r="DR28" i="40"/>
  <c r="DP28" i="40"/>
  <c r="DS28" i="40"/>
  <c r="DQ28" i="40"/>
  <c r="DQ46" i="40"/>
  <c r="DR46" i="40"/>
  <c r="DP46" i="40"/>
  <c r="DS46" i="40"/>
  <c r="DS11" i="40"/>
  <c r="DP11" i="40"/>
  <c r="DQ11" i="40"/>
  <c r="DR11" i="40"/>
  <c r="DP17" i="40"/>
  <c r="DQ17" i="40"/>
  <c r="DS17" i="40"/>
  <c r="DR17" i="40"/>
  <c r="DP23" i="40"/>
  <c r="DR23" i="40"/>
  <c r="DQ23" i="40"/>
  <c r="DS23" i="40"/>
  <c r="DR29" i="40"/>
  <c r="DS29" i="40"/>
  <c r="DP29" i="40"/>
  <c r="DQ29" i="40"/>
  <c r="DS35" i="40"/>
  <c r="DP35" i="40"/>
  <c r="DR35" i="40"/>
  <c r="DQ35" i="40"/>
  <c r="DS41" i="40"/>
  <c r="DP41" i="40"/>
  <c r="DR41" i="40"/>
  <c r="DQ41" i="40"/>
  <c r="DO53" i="40"/>
  <c r="DT53" i="40" s="1"/>
  <c r="DU53" i="40" s="1"/>
  <c r="DO46" i="40" l="1"/>
  <c r="DO45" i="40"/>
  <c r="DO43" i="40"/>
  <c r="DO40" i="40"/>
  <c r="DO38" i="40"/>
  <c r="DO30" i="40"/>
  <c r="DO48" i="40"/>
  <c r="DT48" i="40" s="1"/>
  <c r="DU48" i="40" s="1"/>
  <c r="DO52" i="40"/>
  <c r="DT52" i="40" s="1"/>
  <c r="DU52" i="40" s="1"/>
  <c r="DO14" i="40"/>
  <c r="DO41" i="40"/>
  <c r="DO42" i="40"/>
  <c r="DO25" i="40"/>
  <c r="DO31" i="40"/>
  <c r="DO33" i="40"/>
  <c r="DO24" i="40"/>
  <c r="DO10" i="40"/>
  <c r="IR8" i="40" s="1"/>
  <c r="DO27" i="40"/>
  <c r="DO39" i="40"/>
  <c r="DO20" i="40"/>
  <c r="DO34" i="40"/>
  <c r="DO11" i="40"/>
  <c r="DO29" i="40"/>
  <c r="DO26" i="40"/>
  <c r="DO19" i="40"/>
  <c r="DO36" i="40"/>
  <c r="DO13" i="40"/>
  <c r="DO15" i="40"/>
  <c r="DO16" i="40"/>
  <c r="DO23" i="40"/>
  <c r="DO28" i="40"/>
  <c r="DO18" i="40"/>
  <c r="DO32" i="40"/>
  <c r="DO21" i="40"/>
  <c r="DO12" i="40"/>
  <c r="DO22" i="40"/>
  <c r="DO35" i="40"/>
  <c r="DO17" i="40"/>
  <c r="F27" i="32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8" i="37"/>
  <c r="AJ41" i="35"/>
  <c r="Z41" i="35"/>
  <c r="V41" i="35"/>
  <c r="S40" i="35"/>
  <c r="AA14" i="35"/>
  <c r="BK11" i="35"/>
  <c r="T11" i="35" s="1"/>
  <c r="BI10" i="35"/>
  <c r="N10" i="35"/>
  <c r="V7" i="35"/>
  <c r="AY6" i="35"/>
  <c r="AL6" i="35"/>
  <c r="Q6" i="35"/>
  <c r="DT10" i="40" l="1"/>
  <c r="DU10" i="40" s="1"/>
  <c r="DT37" i="40"/>
  <c r="DU37" i="40" s="1"/>
  <c r="DT11" i="40"/>
  <c r="DU11" i="40" s="1"/>
  <c r="DT28" i="40"/>
  <c r="DU28" i="40" s="1"/>
  <c r="DT43" i="40"/>
  <c r="DU43" i="40" s="1"/>
  <c r="DT27" i="40"/>
  <c r="DU27" i="40" s="1"/>
  <c r="DT36" i="40"/>
  <c r="DU36" i="40" s="1"/>
  <c r="DT39" i="40"/>
  <c r="DU39" i="40" s="1"/>
  <c r="DT23" i="40"/>
  <c r="DU23" i="40" s="1"/>
  <c r="DT47" i="40"/>
  <c r="DU47" i="40" s="1"/>
  <c r="DT31" i="40"/>
  <c r="DU31" i="40" s="1"/>
  <c r="DT14" i="40"/>
  <c r="DU14" i="40" s="1"/>
  <c r="DT35" i="40"/>
  <c r="DU35" i="40" s="1"/>
  <c r="DT19" i="40"/>
  <c r="DU19" i="40" s="1"/>
  <c r="DT15" i="40"/>
  <c r="DU15" i="40" s="1"/>
  <c r="DT41" i="40"/>
  <c r="DU41" i="40" s="1"/>
  <c r="DT21" i="40"/>
  <c r="DU21" i="40" s="1"/>
  <c r="DT45" i="40"/>
  <c r="DU45" i="40" s="1"/>
  <c r="DT20" i="40"/>
  <c r="DU20" i="40" s="1"/>
  <c r="DT34" i="40"/>
  <c r="DU34" i="40" s="1"/>
  <c r="DT46" i="40"/>
  <c r="DU46" i="40" s="1"/>
  <c r="DT16" i="40"/>
  <c r="DU16" i="40" s="1"/>
  <c r="DT13" i="40"/>
  <c r="DU13" i="40" s="1"/>
  <c r="DT42" i="40"/>
  <c r="DU42" i="40" s="1"/>
  <c r="DT44" i="40"/>
  <c r="DU44" i="40" s="1"/>
  <c r="DT25" i="40"/>
  <c r="DU25" i="40" s="1"/>
  <c r="DT12" i="40"/>
  <c r="DU12" i="40" s="1"/>
  <c r="DT22" i="40"/>
  <c r="DU22" i="40" s="1"/>
  <c r="DT33" i="40"/>
  <c r="DU33" i="40" s="1"/>
  <c r="DT29" i="40"/>
  <c r="DU29" i="40" s="1"/>
  <c r="DT17" i="40"/>
  <c r="DU17" i="40" s="1"/>
  <c r="DT38" i="40"/>
  <c r="DU38" i="40" s="1"/>
  <c r="DT24" i="40"/>
  <c r="DU24" i="40" s="1"/>
  <c r="DT30" i="40"/>
  <c r="DU30" i="40" s="1"/>
  <c r="DT26" i="40"/>
  <c r="DU26" i="40" s="1"/>
  <c r="DT18" i="40"/>
  <c r="DU18" i="40" s="1"/>
  <c r="DT40" i="40"/>
  <c r="DU40" i="40" s="1"/>
  <c r="DT32" i="40"/>
  <c r="DU32" i="40" s="1"/>
  <c r="E53" i="36" l="1"/>
  <c r="B14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D48" i="34"/>
  <c r="C48" i="34"/>
  <c r="B48" i="34"/>
  <c r="D47" i="34"/>
  <c r="C47" i="34"/>
  <c r="B47" i="34"/>
  <c r="D46" i="34"/>
  <c r="C46" i="34"/>
  <c r="B46" i="34"/>
  <c r="D45" i="34"/>
  <c r="C45" i="34"/>
  <c r="B45" i="34"/>
  <c r="D44" i="34"/>
  <c r="C44" i="34"/>
  <c r="B44" i="34"/>
  <c r="D43" i="34"/>
  <c r="C43" i="34"/>
  <c r="B43" i="34"/>
  <c r="D42" i="34"/>
  <c r="C42" i="34"/>
  <c r="B42" i="34"/>
  <c r="D41" i="34"/>
  <c r="C41" i="34"/>
  <c r="B41" i="34"/>
  <c r="D40" i="34"/>
  <c r="C40" i="34"/>
  <c r="B40" i="34"/>
  <c r="D39" i="34"/>
  <c r="C39" i="34"/>
  <c r="B39" i="34"/>
  <c r="D38" i="34"/>
  <c r="C38" i="34"/>
  <c r="B38" i="34"/>
  <c r="D37" i="34"/>
  <c r="C37" i="34"/>
  <c r="B37" i="34"/>
  <c r="D36" i="34"/>
  <c r="C36" i="34"/>
  <c r="B36" i="34"/>
  <c r="D35" i="34"/>
  <c r="C35" i="34"/>
  <c r="B35" i="34"/>
  <c r="D34" i="34"/>
  <c r="C34" i="34"/>
  <c r="B34" i="34"/>
  <c r="D33" i="34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4" i="34"/>
  <c r="C4" i="34"/>
  <c r="B4" i="34"/>
  <c r="D53" i="32"/>
  <c r="D55" i="32" s="1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8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8" i="32"/>
  <c r="F22" i="32"/>
  <c r="D54" i="32" l="1"/>
  <c r="D56" i="32"/>
  <c r="D57" i="32" s="1"/>
  <c r="E56" i="36"/>
  <c r="E54" i="36"/>
  <c r="E55" i="36"/>
  <c r="Y50" i="29" l="1"/>
  <c r="Y51" i="29"/>
  <c r="Y52" i="29"/>
  <c r="Y53" i="29"/>
  <c r="AI24" i="35"/>
  <c r="AY24" i="35" s="1"/>
  <c r="AA24" i="35"/>
  <c r="AQ24" i="35" s="1"/>
  <c r="E57" i="36"/>
  <c r="A49" i="34" l="1"/>
  <c r="A50" i="34"/>
  <c r="AE25" i="35"/>
  <c r="J9" i="32" s="1"/>
  <c r="F7" i="36"/>
  <c r="AU25" i="35"/>
  <c r="D53" i="36"/>
  <c r="I19" i="35" l="1"/>
  <c r="D56" i="36"/>
  <c r="D57" i="36" s="1"/>
  <c r="D55" i="36"/>
  <c r="D54" i="36"/>
  <c r="F53" i="36"/>
  <c r="F56" i="36" s="1"/>
  <c r="Q12" i="36" l="1"/>
  <c r="K12" i="36" s="1"/>
  <c r="W19" i="35" s="1"/>
  <c r="R37" i="35" s="1"/>
  <c r="Q9" i="36"/>
  <c r="M7" i="36" s="1"/>
  <c r="Q17" i="36"/>
  <c r="K17" i="36" s="1"/>
  <c r="AQ19" i="35" s="1"/>
  <c r="AQ20" i="35" s="1"/>
  <c r="Q15" i="36"/>
  <c r="K15" i="36" s="1"/>
  <c r="AI19" i="35" s="1"/>
  <c r="AI20" i="35" s="1"/>
  <c r="Q14" i="36"/>
  <c r="K14" i="36" s="1"/>
  <c r="AE19" i="35" s="1"/>
  <c r="AE20" i="35" s="1"/>
  <c r="Q13" i="36"/>
  <c r="K13" i="36" s="1"/>
  <c r="AA19" i="35" s="1"/>
  <c r="AA20" i="35" s="1"/>
  <c r="Q16" i="36"/>
  <c r="K16" i="36" s="1"/>
  <c r="AM19" i="35" s="1"/>
  <c r="AM20" i="35" s="1"/>
  <c r="Q19" i="36"/>
  <c r="K19" i="36" s="1"/>
  <c r="AY19" i="35" s="1"/>
  <c r="AY20" i="35" s="1"/>
  <c r="Q18" i="36"/>
  <c r="K18" i="36" s="1"/>
  <c r="AU19" i="35" s="1"/>
  <c r="AU20" i="35" s="1"/>
  <c r="K21" i="36"/>
  <c r="K20" i="36"/>
  <c r="F54" i="36"/>
  <c r="F57" i="36"/>
  <c r="F55" i="36"/>
  <c r="W20" i="35" l="1"/>
  <c r="Q10" i="36"/>
  <c r="M8" i="36" s="1"/>
  <c r="BG19" i="35"/>
  <c r="J10" i="32" s="1"/>
  <c r="BC19" i="35"/>
  <c r="BC20" i="35" s="1"/>
  <c r="BG20" i="35" l="1"/>
</calcChain>
</file>

<file path=xl/sharedStrings.xml><?xml version="1.0" encoding="utf-8"?>
<sst xmlns="http://schemas.openxmlformats.org/spreadsheetml/2006/main" count="1860" uniqueCount="843">
  <si>
    <t>เลขที่</t>
  </si>
  <si>
    <t>เลขประจำตัว</t>
  </si>
  <si>
    <t>ชื่อ-สกุล</t>
  </si>
  <si>
    <t>ปีการศึกษา</t>
  </si>
  <si>
    <t>ครูประจำชั้น</t>
  </si>
  <si>
    <t>จำนวนนักเรียนเต็ม</t>
  </si>
  <si>
    <t>คน</t>
  </si>
  <si>
    <t>จำนวนนักเรียนที่เข้าสอบ</t>
  </si>
  <si>
    <t>ชื่อ-นามสกุล</t>
  </si>
  <si>
    <t>รวม</t>
  </si>
  <si>
    <t>ครูผู้สอน</t>
  </si>
  <si>
    <t>ชั้น</t>
  </si>
  <si>
    <t>กลุ่มสาระการเรียนรู้</t>
  </si>
  <si>
    <t>รายวิชา</t>
  </si>
  <si>
    <t>รหัสวิชา</t>
  </si>
  <si>
    <t>สถานภาพ</t>
  </si>
  <si>
    <t>ครูฝ่ายวัดผล</t>
  </si>
  <si>
    <t>นักเรียนชาย</t>
  </si>
  <si>
    <t>นักเรียนหญิง</t>
  </si>
  <si>
    <t>นักเรียนชายทั้งหมด</t>
  </si>
  <si>
    <t>นักเรียนชาย ย้าย</t>
  </si>
  <si>
    <t>นักเรียนชาย มส</t>
  </si>
  <si>
    <t>นักเรียนชาย ร</t>
  </si>
  <si>
    <t>นักเรียนหญิงทั้งหมด</t>
  </si>
  <si>
    <t>นักเรียนหญิง มส</t>
  </si>
  <si>
    <t>นักเรียนหญิง ร</t>
  </si>
  <si>
    <t>นักเรียนหญิง ย้าย</t>
  </si>
  <si>
    <t>เกรด</t>
  </si>
  <si>
    <t>ครูประจำชั้นร่วม</t>
  </si>
  <si>
    <t>แก้ไขระหว่างภาค</t>
  </si>
  <si>
    <t>แก้ไขกลางภาค</t>
  </si>
  <si>
    <t>แก้ไขปลายภาค</t>
  </si>
  <si>
    <t>รองผู้อำนวยการ</t>
  </si>
  <si>
    <t>ผู้อำนวยการ</t>
  </si>
  <si>
    <t>พื้นฐาน</t>
  </si>
  <si>
    <t>เพิ่มเติม</t>
  </si>
  <si>
    <t>(</t>
  </si>
  <si>
    <t>)</t>
  </si>
  <si>
    <t>วันที่</t>
  </si>
  <si>
    <t>เดือน</t>
  </si>
  <si>
    <t>ระดับผลการเรียน 4</t>
  </si>
  <si>
    <t>ระดับผลการเรียน 3.5</t>
  </si>
  <si>
    <t>ระดับผลการเรียน 3</t>
  </si>
  <si>
    <t>ระดับผลการเรียน 2.5</t>
  </si>
  <si>
    <t xml:space="preserve">ระดับผลการเรียน 2 </t>
  </si>
  <si>
    <t>ระดับผลการเรียน 1.5</t>
  </si>
  <si>
    <t>ระดับผลการเรียน 1</t>
  </si>
  <si>
    <t xml:space="preserve">ระดับผลการเรียน 0 </t>
  </si>
  <si>
    <t>ผลการเรียน   มส</t>
  </si>
  <si>
    <t>ผลการเรียน   ร</t>
  </si>
  <si>
    <t>ย้าย</t>
  </si>
  <si>
    <t>วิชา</t>
  </si>
  <si>
    <t>หน่วยกิต</t>
  </si>
  <si>
    <t>วันอนุมัติหลักสูตร</t>
  </si>
  <si>
    <t>หัวหน้ากลุ่มสาระ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</si>
  <si>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</si>
  <si>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</si>
  <si>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</si>
  <si>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</si>
  <si>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</si>
  <si>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</si>
  <si>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</si>
  <si>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</si>
  <si>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</si>
  <si>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จำนวนชั่วโมงเต็ม</t>
  </si>
  <si>
    <t>** ข้อควรระวัง **</t>
  </si>
  <si>
    <t>หากผู้สอนใส่จำนวนชั่วโมงเต็มไม่เท่ากับเวลาเต็มด้านบน</t>
  </si>
  <si>
    <t>โปรแกรมจะไม่แสดงเวลาเรียนรวม และร้อยละ</t>
  </si>
  <si>
    <t>กรุณาตรวจสอบเวลาเรียนของนักเรียนที่ไม่มีสิทธิ์สอบก่อนพิมพ์</t>
  </si>
  <si>
    <t>*** ข้อควรระวัง***</t>
  </si>
  <si>
    <t xml:space="preserve">กรณีที่ไม่มีผู้ดำรงตำแหน่งรองผู้อำนวยการ ให้เว้นว่างที่ช่องนี้ </t>
  </si>
  <si>
    <t>1.  จำนวนหน่วยการเรียนรู้ต้องสอดคล้องกับโครงสร้าง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</si>
  <si>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</si>
  <si>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ว21104</t>
  </si>
  <si>
    <t>วิทยาการคำนวณ 2</t>
  </si>
  <si>
    <t>-</t>
  </si>
  <si>
    <t>รายวิชาทั้งหมด ระดับมัธยมศึกษาตอนต้น</t>
  </si>
  <si>
    <t>ชื่อวิชา</t>
  </si>
  <si>
    <t>SBMLD</t>
  </si>
  <si>
    <t>ง20201</t>
  </si>
  <si>
    <t>ขนมไทย</t>
  </si>
  <si>
    <t>มัธยมศึกษาปีที่ 1-3</t>
  </si>
  <si>
    <t>ง20202</t>
  </si>
  <si>
    <t>มัดย้อม</t>
  </si>
  <si>
    <t>ท21201</t>
  </si>
  <si>
    <t>การใช้ห้องสมุด 1</t>
  </si>
  <si>
    <t>มัธยมศึกษาปีที่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</si>
  <si>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</si>
  <si>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</si>
  <si>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</si>
  <si>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</si>
  <si>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</si>
  <si>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</si>
  <si>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</si>
  <si>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</si>
  <si>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</si>
  <si>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</si>
  <si>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</si>
  <si>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</si>
  <si>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</si>
  <si>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</si>
  <si>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</si>
  <si>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</si>
  <si>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</si>
  <si>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ภาษาอังกฤษเพื่อการสื่อสาร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</si>
  <si>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</si>
  <si>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</si>
  <si>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</si>
  <si>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</si>
  <si>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</si>
  <si>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</si>
  <si>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</si>
  <si>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</si>
  <si>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</si>
  <si>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</si>
  <si>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</si>
  <si>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</si>
  <si>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</si>
  <si>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</si>
  <si>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</si>
  <si>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</si>
  <si>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ส21201</t>
  </si>
  <si>
    <t>พระพุทธศาสนา 1</t>
  </si>
  <si>
    <t>ส21202</t>
  </si>
  <si>
    <t>พระพุทธศาสนา 2</t>
  </si>
  <si>
    <t>ส21231</t>
  </si>
  <si>
    <t>หน้าที่พลเมือง 1</t>
  </si>
  <si>
    <t>ส21232</t>
  </si>
  <si>
    <t>หน้าที่พลเมือง 2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</si>
  <si>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</si>
  <si>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</si>
  <si>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</si>
  <si>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</si>
  <si>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</si>
  <si>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</si>
  <si>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พ21204</t>
  </si>
  <si>
    <t>มินิมาราธอน 2</t>
  </si>
  <si>
    <t>พ21205</t>
  </si>
  <si>
    <t>ฟุตบอล 1</t>
  </si>
  <si>
    <t>พ21206</t>
  </si>
  <si>
    <t>ฟุตบอล 2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</si>
  <si>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</si>
  <si>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</si>
  <si>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</si>
  <si>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</si>
  <si>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</si>
  <si>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</si>
  <si>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</si>
  <si>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</si>
  <si>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</si>
  <si>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</si>
  <si>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ศ21206</t>
  </si>
  <si>
    <t>ศิลปะสร้างสรรค์ 2</t>
  </si>
  <si>
    <t>ศ21207</t>
  </si>
  <si>
    <t>ขลุ่ย 1</t>
  </si>
  <si>
    <t>ศ21208</t>
  </si>
  <si>
    <t>ขลุ่ย 2</t>
  </si>
  <si>
    <t>ศ21209</t>
  </si>
  <si>
    <t>ดนตรีไทย 1 (ระนาดเอก)</t>
  </si>
  <si>
    <t>ศ21210</t>
  </si>
  <si>
    <t>ดนตรีไทย 2 (ระนาดเอก)</t>
  </si>
  <si>
    <t>ศ21211</t>
  </si>
  <si>
    <t>ดนตรีสากล 1 (กีตาร์)</t>
  </si>
  <si>
    <t>ศ21212</t>
  </si>
  <si>
    <t>ดนตรีสากล 2 (กีตาร์)</t>
  </si>
  <si>
    <t>ศ21213</t>
  </si>
  <si>
    <t>การแสดงประกอบเพลง 1</t>
  </si>
  <si>
    <t>ศ21214</t>
  </si>
  <si>
    <t>การแสดงประกอบเพลง 2</t>
  </si>
  <si>
    <t>ศ21215</t>
  </si>
  <si>
    <t>ประติมากรรม 1</t>
  </si>
  <si>
    <t>ศ21216</t>
  </si>
  <si>
    <t>ประติมากรรม 2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</si>
  <si>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</si>
  <si>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</si>
  <si>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</si>
  <si>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</si>
  <si>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</si>
  <si>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</si>
  <si>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</si>
  <si>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</si>
  <si>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</si>
  <si>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</si>
  <si>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</si>
  <si>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</si>
  <si>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</si>
  <si>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</si>
  <si>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</si>
  <si>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</si>
  <si>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</si>
  <si>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</si>
  <si>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</si>
  <si>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</si>
  <si>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</si>
  <si>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</si>
  <si>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</si>
  <si>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</si>
  <si>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</si>
  <si>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</si>
  <si>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</si>
  <si>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</si>
  <si>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</si>
  <si>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</si>
  <si>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</si>
  <si>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</si>
  <si>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</si>
  <si>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วิทยาศาสตร์ 1</t>
  </si>
  <si>
    <t>ว21102</t>
  </si>
  <si>
    <t>วิทยาการคำนวณ 1</t>
  </si>
  <si>
    <t>ว21103</t>
  </si>
  <si>
    <t>วิทยาศาสตร์ 2</t>
  </si>
  <si>
    <t>ส21101</t>
  </si>
  <si>
    <t>สังคมศึกษา ศาสนา และวัฒนธรรม 1</t>
  </si>
  <si>
    <t>ส21102</t>
  </si>
  <si>
    <t>ประวัติศาสตร์ 1</t>
  </si>
  <si>
    <t>ส21103</t>
  </si>
  <si>
    <t>สังคมศึกษา ศาสนา และวัฒนธรรม 2</t>
  </si>
  <si>
    <t>ส21104</t>
  </si>
  <si>
    <t>ประวัติศาสตร์ 2</t>
  </si>
  <si>
    <t>พ21101</t>
  </si>
  <si>
    <t>สุขศึกษา 1</t>
  </si>
  <si>
    <t>พ21102</t>
  </si>
  <si>
    <t>พลศึกษา 1</t>
  </si>
  <si>
    <t>พ21103</t>
  </si>
  <si>
    <t>สุขศึกษา 2</t>
  </si>
  <si>
    <t>พ21104</t>
  </si>
  <si>
    <t>พลศึกษา 2</t>
  </si>
  <si>
    <t>ศ21101</t>
  </si>
  <si>
    <t>ศิลปะ 1</t>
  </si>
  <si>
    <t>ศ21102</t>
  </si>
  <si>
    <t>ศิลปะ 2</t>
  </si>
  <si>
    <t>อ21101</t>
  </si>
  <si>
    <t>ภาษาต่างประเทศ (ภาษาอังกฤษ) 1</t>
  </si>
  <si>
    <t>อ21102</t>
  </si>
  <si>
    <t>ภาษาต่างประเทศ (ภาษาอังกฤษ) 2</t>
  </si>
  <si>
    <t>ง21101</t>
  </si>
  <si>
    <t>การงาน อาชีพ 1</t>
  </si>
  <si>
    <t>ง21102</t>
  </si>
  <si>
    <t>การงาน อาชีพ 2</t>
  </si>
  <si>
    <t>ท22201</t>
  </si>
  <si>
    <t>สนุกคิดลิขิตภาษา 3</t>
  </si>
  <si>
    <t>มัธยมศึกษาปีที่ 2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</si>
  <si>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</si>
  <si>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</si>
  <si>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</si>
  <si>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</si>
  <si>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</si>
  <si>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</si>
  <si>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</si>
  <si>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</si>
  <si>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</si>
  <si>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</si>
  <si>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</si>
  <si>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</si>
  <si>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</si>
  <si>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</si>
  <si>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</si>
  <si>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</si>
  <si>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</si>
  <si>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</si>
  <si>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</si>
  <si>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</si>
  <si>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</si>
  <si>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</si>
  <si>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</si>
  <si>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</si>
  <si>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</si>
  <si>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</si>
  <si>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</si>
  <si>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</si>
  <si>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</si>
  <si>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</si>
  <si>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</si>
  <si>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หน้าที่พลเมือง 3</t>
  </si>
  <si>
    <t>ส22234</t>
  </si>
  <si>
    <t>หน้าที่พลเมือง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</si>
  <si>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</si>
  <si>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</si>
  <si>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</si>
  <si>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</si>
  <si>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</si>
  <si>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</si>
  <si>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</si>
  <si>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</si>
  <si>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</si>
  <si>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</si>
  <si>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</si>
  <si>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</si>
  <si>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</si>
  <si>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</si>
  <si>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</si>
  <si>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</si>
  <si>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</si>
  <si>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</si>
  <si>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</si>
  <si>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</si>
  <si>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</si>
  <si>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</si>
  <si>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</si>
  <si>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</si>
  <si>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</si>
  <si>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</si>
  <si>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</si>
  <si>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</si>
  <si>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</si>
  <si>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</si>
  <si>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</si>
  <si>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</si>
  <si>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</si>
  <si>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</si>
  <si>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</si>
  <si>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</si>
  <si>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</si>
  <si>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</si>
  <si>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</si>
  <si>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</si>
  <si>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</si>
  <si>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</si>
  <si>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</si>
  <si>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</si>
  <si>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</si>
  <si>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</si>
  <si>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</si>
  <si>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</si>
  <si>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</si>
  <si>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</si>
  <si>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</si>
  <si>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</si>
  <si>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</si>
  <si>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</si>
  <si>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</si>
  <si>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</si>
  <si>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</si>
  <si>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</si>
  <si>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</si>
  <si>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</si>
  <si>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</si>
  <si>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</si>
  <si>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</si>
  <si>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</si>
  <si>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</si>
  <si>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</si>
  <si>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</si>
  <si>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</si>
  <si>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</si>
  <si>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</si>
  <si>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</si>
  <si>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</si>
  <si>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</si>
  <si>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</si>
  <si>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ส22101</t>
  </si>
  <si>
    <t>สังคมศึกษา ศาสนา และวัฒนธรรม 3</t>
  </si>
  <si>
    <t>ส22102</t>
  </si>
  <si>
    <t>ประวัติศาสตร์ 3</t>
  </si>
  <si>
    <t>ส22103</t>
  </si>
  <si>
    <t>สังคมศึกษา ศาสนา และวัฒนธรรม 4</t>
  </si>
  <si>
    <t>ส22104</t>
  </si>
  <si>
    <t>ประวัติศาสตร์ 4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</si>
  <si>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</si>
  <si>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</si>
  <si>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</si>
  <si>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</si>
  <si>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</si>
  <si>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</si>
  <si>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</si>
  <si>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</si>
  <si>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ศ22101</t>
  </si>
  <si>
    <t>ศิลปะ 3</t>
  </si>
  <si>
    <t>ศ22102</t>
  </si>
  <si>
    <t>ศิลปะ 4</t>
  </si>
  <si>
    <t>ง22101</t>
  </si>
  <si>
    <t>การงาน อาชีพ 3</t>
  </si>
  <si>
    <t>ง22102</t>
  </si>
  <si>
    <t>การงาน อาชีพ 4</t>
  </si>
  <si>
    <t>ท23101</t>
  </si>
  <si>
    <t>ภาษาไทย 5</t>
  </si>
  <si>
    <t>มัธยมศึกษาปีที่ 3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</si>
  <si>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</si>
  <si>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</si>
  <si>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</si>
  <si>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</si>
  <si>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</si>
  <si>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</si>
  <si>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</si>
  <si>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</si>
  <si>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</si>
  <si>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</si>
  <si>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</si>
  <si>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</si>
  <si>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</si>
  <si>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</si>
  <si>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</si>
  <si>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</si>
  <si>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</si>
  <si>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</si>
  <si>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</si>
  <si>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</si>
  <si>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</si>
  <si>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</si>
  <si>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</si>
  <si>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</si>
  <si>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</si>
  <si>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</si>
  <si>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</si>
  <si>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</si>
  <si>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</si>
  <si>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</si>
  <si>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ศ23101</t>
  </si>
  <si>
    <t>ศิลปะ 5</t>
  </si>
  <si>
    <t>ศ23102</t>
  </si>
  <si>
    <t>ศิลปะ 6</t>
  </si>
  <si>
    <t>ง23101</t>
  </si>
  <si>
    <t>การงาน อาชีพ 5</t>
  </si>
  <si>
    <t>ง23102</t>
  </si>
  <si>
    <t>การงาน อาชีพ 6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</si>
  <si>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</si>
  <si>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</si>
  <si>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</si>
  <si>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</si>
  <si>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</si>
  <si>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</si>
  <si>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</si>
  <si>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</si>
  <si>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</si>
  <si>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</si>
  <si>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</si>
  <si>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</si>
  <si>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</si>
  <si>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</si>
  <si>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</si>
  <si>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</si>
  <si>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</si>
  <si>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</si>
  <si>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</si>
  <si>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</si>
  <si>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</si>
  <si>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</si>
  <si>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</si>
  <si>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</si>
  <si>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</si>
  <si>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</si>
  <si>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</si>
  <si>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</si>
  <si>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</si>
  <si>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</si>
  <si>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</si>
  <si>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</si>
  <si>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</si>
  <si>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</si>
  <si>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</si>
  <si>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</si>
  <si>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</si>
  <si>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</si>
  <si>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</si>
  <si>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</si>
  <si>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</si>
  <si>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</si>
  <si>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</si>
  <si>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</si>
  <si>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</si>
  <si>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</si>
  <si>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</si>
  <si>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</si>
  <si>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</si>
  <si>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</si>
  <si>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</si>
  <si>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</si>
  <si>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</si>
  <si>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</si>
  <si>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</si>
  <si>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</si>
  <si>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</si>
  <si>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</si>
  <si>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</si>
  <si>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</si>
  <si>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</si>
  <si>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</si>
  <si>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</si>
  <si>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</si>
  <si>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</si>
  <si>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</si>
  <si>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</si>
  <si>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</si>
  <si>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</si>
  <si>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</si>
  <si>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</si>
  <si>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</si>
  <si>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</si>
  <si>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</si>
  <si>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</si>
  <si>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</si>
  <si>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</si>
  <si>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</si>
  <si>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</si>
  <si>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</si>
  <si>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</si>
  <si>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</si>
  <si>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</si>
  <si>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ภาษาอังกฤษเพื่อการสื่อสาร 3</t>
  </si>
  <si>
    <t>อ22204</t>
  </si>
  <si>
    <t>ภาษาอังกฤษเพื่อการสื่อสาร 4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</si>
  <si>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</si>
  <si>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</si>
  <si>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</si>
  <si>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</si>
  <si>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</si>
  <si>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</si>
  <si>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</si>
  <si>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ภาษาอังกฤษเพื่อการสื่อสาร 6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</si>
  <si>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</si>
  <si>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ประเภท</t>
  </si>
  <si>
    <t>ง21217</t>
  </si>
  <si>
    <t>ตัดผมชายหญิง 1</t>
  </si>
  <si>
    <t>ง21218</t>
  </si>
  <si>
    <t>ตัดผมชายหญิง 2</t>
  </si>
  <si>
    <t>ง22216</t>
  </si>
  <si>
    <t>ตัดผมชายหญิง 3</t>
  </si>
  <si>
    <t>ง22217</t>
  </si>
  <si>
    <t>ตัดผมชายหญิง 4</t>
  </si>
  <si>
    <t>ง23207</t>
  </si>
  <si>
    <t>ตัดผมชายหญิง 5</t>
  </si>
  <si>
    <t>ง23208</t>
  </si>
  <si>
    <t>ตัดผมชายหญิง 6</t>
  </si>
  <si>
    <t>จ21201</t>
  </si>
  <si>
    <t>ภาษาจีน 1</t>
  </si>
  <si>
    <t>จ21202</t>
  </si>
  <si>
    <t>ภาษาจีน 2</t>
  </si>
  <si>
    <t>จ22201</t>
  </si>
  <si>
    <t>ภาษาจีน 3</t>
  </si>
  <si>
    <t>จ22202</t>
  </si>
  <si>
    <t>ภาษาจีน 4</t>
  </si>
  <si>
    <t>จ23201</t>
  </si>
  <si>
    <t>ภาษาจีน 5</t>
  </si>
  <si>
    <t>จ23202</t>
  </si>
  <si>
    <t>ภาษาจีน 6</t>
  </si>
  <si>
    <t>ว23207</t>
  </si>
  <si>
    <t>การพัฒนาแอปพลิเคชั่น 1</t>
  </si>
  <si>
    <t>ว23208</t>
  </si>
  <si>
    <t>การพัฒนาแอปพลิเคชั่น 2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</si>
  <si>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</si>
  <si>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</si>
  <si>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</si>
  <si>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</si>
  <si>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</si>
  <si>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</si>
  <si>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</si>
  <si>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</si>
  <si>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</si>
  <si>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</si>
  <si>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</si>
  <si>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</si>
  <si>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ผู้ตรวจทาน</t>
  </si>
  <si>
    <t>สัดส่วนคะแนน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</si>
  <si>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</si>
  <si>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</si>
  <si>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</si>
  <si>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</si>
  <si>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</si>
  <si>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</si>
  <si>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</si>
  <si>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</si>
  <si>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ค23201</t>
  </si>
  <si>
    <t>คณิตศาสตร์เพิ่มเติม 5</t>
  </si>
  <si>
    <t>ค23202</t>
  </si>
  <si>
    <t>คณิตศาสตร์เพิ่มเติม 6</t>
  </si>
  <si>
    <t>พ21207</t>
  </si>
  <si>
    <t>กีฬา 1</t>
  </si>
  <si>
    <t>พ21208</t>
  </si>
  <si>
    <t>กีฬา 2</t>
  </si>
  <si>
    <t>พ22206</t>
  </si>
  <si>
    <t>กีฬา 3</t>
  </si>
  <si>
    <t>พ22207</t>
  </si>
  <si>
    <t>กีฬา 4</t>
  </si>
  <si>
    <t>พ23206</t>
  </si>
  <si>
    <t>กีฬา 5</t>
  </si>
  <si>
    <t>พ23207</t>
  </si>
  <si>
    <t>กีฬา 6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</si>
  <si>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</si>
  <si>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</si>
  <si>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</si>
  <si>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</si>
  <si>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</si>
  <si>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</si>
  <si>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</si>
  <si>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</si>
  <si>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</si>
  <si>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</si>
  <si>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</si>
  <si>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</si>
  <si>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</si>
  <si>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</si>
  <si>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</si>
  <si>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</si>
  <si>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</si>
  <si>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</si>
  <si>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</si>
  <si>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</si>
  <si>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</si>
  <si>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</si>
  <si>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</si>
  <si>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</si>
  <si>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 xml:space="preserve">2.  รายวิชาที่มีสัดส่วนคะแนน 70 : 30 </t>
  </si>
  <si>
    <t>คะแนนรวมทุกมาตรฐาน/ตัวชี้วัด</t>
  </si>
  <si>
    <t>Class</t>
  </si>
  <si>
    <t>Year</t>
  </si>
  <si>
    <t>Semester</t>
  </si>
  <si>
    <t>Ratchaburi Demonstration School</t>
  </si>
  <si>
    <t>Ratchaburi  Municipality Office, Ratchaburi</t>
  </si>
  <si>
    <t>Learning Area</t>
  </si>
  <si>
    <t>ภาคเรียน</t>
  </si>
  <si>
    <t>Thai Language</t>
  </si>
  <si>
    <t>Mathematics</t>
  </si>
  <si>
    <t>Social Studies, Religion and Culture</t>
  </si>
  <si>
    <t>Health and Physical Education</t>
  </si>
  <si>
    <t>Arts</t>
  </si>
  <si>
    <t>Occupations</t>
  </si>
  <si>
    <t>Science and Technology</t>
  </si>
  <si>
    <t>Foreign Languages</t>
  </si>
  <si>
    <t>Subject</t>
  </si>
  <si>
    <t>Director</t>
  </si>
  <si>
    <t>ค.ศ.</t>
  </si>
  <si>
    <t>Approval Date</t>
  </si>
  <si>
    <t>No.</t>
  </si>
  <si>
    <t>Students ID</t>
  </si>
  <si>
    <t>Name</t>
  </si>
  <si>
    <t>Status</t>
  </si>
  <si>
    <t>Weeks</t>
  </si>
  <si>
    <t>Months</t>
  </si>
  <si>
    <t>Note</t>
  </si>
  <si>
    <t>Percentage</t>
  </si>
  <si>
    <t>Indicators</t>
  </si>
  <si>
    <t>Standards</t>
  </si>
  <si>
    <t>Strand</t>
  </si>
  <si>
    <t>No./Scores</t>
  </si>
  <si>
    <t>Learning Standards and Indicators</t>
  </si>
  <si>
    <t>Academic Year</t>
  </si>
  <si>
    <t>Mrs. Kitiya  Middleton</t>
  </si>
  <si>
    <t>Mr. Asawin  Khongphetsak</t>
  </si>
  <si>
    <t>Month</t>
  </si>
  <si>
    <t>Course</t>
  </si>
  <si>
    <t>Subject Code</t>
  </si>
  <si>
    <t>Measurement and Evaluation Teacher</t>
  </si>
  <si>
    <t>Reviewer</t>
  </si>
  <si>
    <t>Identification Number</t>
  </si>
  <si>
    <t>Total</t>
  </si>
  <si>
    <t>Results</t>
  </si>
  <si>
    <t>Scores</t>
  </si>
  <si>
    <t>Grade</t>
  </si>
  <si>
    <t>%</t>
  </si>
  <si>
    <t>Male</t>
  </si>
  <si>
    <t>Female</t>
  </si>
  <si>
    <t>Number of Students</t>
  </si>
  <si>
    <t>Summary</t>
  </si>
  <si>
    <t>Learning Time</t>
  </si>
  <si>
    <t>Hours/Semester</t>
  </si>
  <si>
    <t>Subject Structure</t>
  </si>
  <si>
    <t>Units</t>
  </si>
  <si>
    <t>Topics</t>
  </si>
  <si>
    <t>Credit(s)</t>
  </si>
  <si>
    <t>Formative Scores</t>
  </si>
  <si>
    <t>Final Exam</t>
  </si>
  <si>
    <t>Formative Score</t>
  </si>
  <si>
    <t>Subject Teacher</t>
  </si>
  <si>
    <t>Class Teacher</t>
  </si>
  <si>
    <t>Assisistant Class Teacher</t>
  </si>
  <si>
    <t>Department Head</t>
  </si>
  <si>
    <t>Assistant Director</t>
  </si>
  <si>
    <t>Day</t>
  </si>
  <si>
    <t>Week</t>
  </si>
  <si>
    <t>Month(s)</t>
  </si>
  <si>
    <t>Student #/# of Hours</t>
  </si>
  <si>
    <t>Late</t>
  </si>
  <si>
    <t>Sick</t>
  </si>
  <si>
    <t>Personal</t>
  </si>
  <si>
    <t>Absent</t>
  </si>
  <si>
    <t>Present</t>
  </si>
  <si>
    <t>Attendance</t>
  </si>
  <si>
    <t>Learning Management Record</t>
  </si>
  <si>
    <t>Standard</t>
  </si>
  <si>
    <t>Mathematics 1</t>
  </si>
  <si>
    <t>Mathematics 2</t>
  </si>
  <si>
    <t>Mathematics 3</t>
  </si>
  <si>
    <t>Mathematics 4</t>
  </si>
  <si>
    <t>Mathematics 5</t>
  </si>
  <si>
    <t>Mathematics 6</t>
  </si>
  <si>
    <t>Grade 7</t>
  </si>
  <si>
    <t>Grade 8</t>
  </si>
  <si>
    <t>Grade 9</t>
  </si>
  <si>
    <t>Student</t>
  </si>
  <si>
    <t>Students</t>
  </si>
  <si>
    <t>Number of Students Enroled:</t>
  </si>
  <si>
    <t>Number of Students Taking the Exam:</t>
  </si>
  <si>
    <t>….........................................</t>
  </si>
  <si>
    <t>Summative</t>
  </si>
  <si>
    <t>Retest</t>
  </si>
  <si>
    <t># of Students</t>
  </si>
  <si>
    <t>I</t>
  </si>
  <si>
    <t>Not Qualified</t>
  </si>
  <si>
    <t>Cumulative</t>
  </si>
  <si>
    <t>Lowest Score</t>
  </si>
  <si>
    <t>Highest Score</t>
  </si>
  <si>
    <t>Average Score</t>
  </si>
  <si>
    <t>Average Percentage</t>
  </si>
  <si>
    <t>Development of Students' Quality Form</t>
  </si>
  <si>
    <t>General Courses</t>
  </si>
  <si>
    <t>Additional Courses</t>
  </si>
  <si>
    <t>Approved</t>
  </si>
  <si>
    <t>Not Approved</t>
  </si>
  <si>
    <t>Submitted for Approval</t>
  </si>
  <si>
    <t>Standards and Indicators / Learning Outcomes</t>
  </si>
  <si>
    <t>Indicators / Learning outcomes</t>
  </si>
  <si>
    <t>............................................................</t>
  </si>
  <si>
    <t>.............................................................</t>
  </si>
  <si>
    <t>M21301</t>
  </si>
  <si>
    <t>M21302</t>
  </si>
  <si>
    <t>M22301</t>
  </si>
  <si>
    <t>M22302</t>
  </si>
  <si>
    <t>M23301</t>
  </si>
  <si>
    <t>M23302</t>
  </si>
  <si>
    <t>Sc21301</t>
  </si>
  <si>
    <t>Science and Technology 1</t>
  </si>
  <si>
    <t>Science and Technology 2</t>
  </si>
  <si>
    <t>Science and Technology 3</t>
  </si>
  <si>
    <t>Science and Technology 4</t>
  </si>
  <si>
    <t>Science and Technology 5</t>
  </si>
  <si>
    <t>Science and Technology 6</t>
  </si>
  <si>
    <t>Sc21302</t>
  </si>
  <si>
    <t>Sc22301</t>
  </si>
  <si>
    <t>Sc22302</t>
  </si>
  <si>
    <t>Sc23301</t>
  </si>
  <si>
    <t>Sc23302</t>
  </si>
  <si>
    <t>Health and Physical Education 1</t>
  </si>
  <si>
    <t>Health and Physical Education 2</t>
  </si>
  <si>
    <t>Health and Physical Education 3</t>
  </si>
  <si>
    <t>Health and Physical Education 4</t>
  </si>
  <si>
    <t>Health and Physical Education 5</t>
  </si>
  <si>
    <t>Health and Physical Education 6</t>
  </si>
  <si>
    <t>H21301</t>
  </si>
  <si>
    <t>H21302</t>
  </si>
  <si>
    <t>H22301</t>
  </si>
  <si>
    <t>H22302</t>
  </si>
  <si>
    <t>H23301</t>
  </si>
  <si>
    <t>H23302</t>
  </si>
  <si>
    <t>Additional Subject</t>
  </si>
  <si>
    <t>English for Communication 1</t>
  </si>
  <si>
    <t>English for Communication 2</t>
  </si>
  <si>
    <t>English for Communication 3</t>
  </si>
  <si>
    <t>English for Communication 4</t>
  </si>
  <si>
    <t>English for Communication 5</t>
  </si>
  <si>
    <t>English for Communication 6</t>
  </si>
  <si>
    <t>En21301</t>
  </si>
  <si>
    <t>En21302</t>
  </si>
  <si>
    <t>En22301</t>
  </si>
  <si>
    <t>En22302</t>
  </si>
  <si>
    <t>En23301</t>
  </si>
  <si>
    <t>En23302</t>
  </si>
  <si>
    <t>Chinese Language 1</t>
  </si>
  <si>
    <t>Chinese Language 2</t>
  </si>
  <si>
    <t>Chinese Language 3</t>
  </si>
  <si>
    <t>Chinese Language 4</t>
  </si>
  <si>
    <t>Chinese Language 5</t>
  </si>
  <si>
    <t>Chinese Language 6</t>
  </si>
  <si>
    <t>L (Late) = สาย</t>
  </si>
  <si>
    <t>S (Sick) = ป่วย</t>
  </si>
  <si>
    <t>P (Personal) = ลา</t>
  </si>
  <si>
    <t>A (Absent) = ขาด</t>
  </si>
  <si>
    <t>]</t>
  </si>
  <si>
    <t>Ch21301</t>
  </si>
  <si>
    <t>Ch21302</t>
  </si>
  <si>
    <t>Ch22301</t>
  </si>
  <si>
    <t>Ch22302</t>
  </si>
  <si>
    <t>Ch23301</t>
  </si>
  <si>
    <t>Ch23302</t>
  </si>
  <si>
    <t xml:space="preserve">  Development of Students' Quality Form (PT.05)</t>
  </si>
  <si>
    <t>NQ (Not Qualified) = มส</t>
  </si>
  <si>
    <t>T (Transferred) = ย้าย</t>
  </si>
  <si>
    <t>I (Incomplete) = ร</t>
  </si>
  <si>
    <t xml:space="preserve">3.  รายวิชาที่มีสัดส่วนคะแนน 80 : 20 </t>
  </si>
  <si>
    <t xml:space="preserve">.........................................................  </t>
  </si>
  <si>
    <t>March</t>
  </si>
  <si>
    <t>Language for Communication</t>
  </si>
  <si>
    <t>F1.1</t>
  </si>
  <si>
    <t>F1.2</t>
  </si>
  <si>
    <t>F1.3</t>
  </si>
  <si>
    <t>F2.1</t>
  </si>
  <si>
    <t>F2.2</t>
  </si>
  <si>
    <t>F3.1</t>
  </si>
  <si>
    <t>F4.1</t>
  </si>
  <si>
    <t>F4.2</t>
  </si>
  <si>
    <t xml:space="preserve">Standard   </t>
  </si>
  <si>
    <t xml:space="preserve">Strand </t>
  </si>
  <si>
    <t>Grade 1</t>
  </si>
  <si>
    <t>Grade 2</t>
  </si>
  <si>
    <t>Grade 3</t>
  </si>
  <si>
    <t>Grade 4</t>
  </si>
  <si>
    <t>Grade 5</t>
  </si>
  <si>
    <t>Grade 6</t>
  </si>
  <si>
    <t>Grade 10-12</t>
  </si>
  <si>
    <t xml:space="preserve">Language and Culture </t>
  </si>
  <si>
    <t xml:space="preserve">Language and Relationship with Other Learning Areas </t>
  </si>
  <si>
    <t xml:space="preserve">Language and Relationship with Community and the World </t>
  </si>
  <si>
    <t>Grade 10</t>
  </si>
  <si>
    <t>Grade 11</t>
  </si>
  <si>
    <t>Grade 12</t>
  </si>
  <si>
    <t>Learning Area of Foreign Languages</t>
  </si>
  <si>
    <t>Learning Area of Health and Physical Education</t>
  </si>
  <si>
    <t>Human Growth and Development</t>
  </si>
  <si>
    <t>Life and Family</t>
  </si>
  <si>
    <t>Movement, Physical Exercise, Games, Thai and International Sports</t>
  </si>
  <si>
    <t>Health Strengthening, Capacities and Disease Prevention</t>
  </si>
  <si>
    <t>Safety in Life</t>
  </si>
  <si>
    <t>H1.1</t>
  </si>
  <si>
    <t>H2.1</t>
  </si>
  <si>
    <t>H3.1</t>
  </si>
  <si>
    <t>H3.2</t>
  </si>
  <si>
    <t>H4.1</t>
  </si>
  <si>
    <t>H5.1</t>
  </si>
  <si>
    <t>Learning Area of Science (พื้นฐาน)</t>
  </si>
  <si>
    <t>Biological Science</t>
  </si>
  <si>
    <t>Physical Science</t>
  </si>
  <si>
    <t>Earth and Space Science</t>
  </si>
  <si>
    <t>Technology</t>
  </si>
  <si>
    <t>Sc1.1</t>
  </si>
  <si>
    <t>Sc1.2</t>
  </si>
  <si>
    <t>Sc1.3</t>
  </si>
  <si>
    <t>Sc2.1</t>
  </si>
  <si>
    <t>Sc2.2</t>
  </si>
  <si>
    <t>Sc2.3</t>
  </si>
  <si>
    <t>Sc3.1</t>
  </si>
  <si>
    <t>Sc3.2</t>
  </si>
  <si>
    <t>Measurement and geometry</t>
  </si>
  <si>
    <t>Statistics and Probability</t>
  </si>
  <si>
    <t>Number and algebra</t>
  </si>
  <si>
    <t>M1.1</t>
  </si>
  <si>
    <t>M1.2</t>
  </si>
  <si>
    <t>M1.3</t>
  </si>
  <si>
    <t>M2.1</t>
  </si>
  <si>
    <t>M2.2</t>
  </si>
  <si>
    <t>M3.1</t>
  </si>
  <si>
    <t>M3.2</t>
  </si>
  <si>
    <t xml:space="preserve">Learning Area of Mathematics </t>
  </si>
  <si>
    <t>Sc4.1</t>
  </si>
  <si>
    <t>Sc4.2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</si>
</sst>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"/>
  </numFmts>
  <fonts count="55">
    <font>
      <sz val="14"/>
      <name val="Angsana New"/>
      <charset val="222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8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4"/>
      <color indexed="55"/>
      <name val="TH SarabunPSK"/>
      <family val="2"/>
    </font>
    <font>
      <b/>
      <sz val="12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14"/>
      <name val="TH SarabunPSK"/>
      <family val="2"/>
    </font>
    <font>
      <b/>
      <sz val="16"/>
      <color indexed="10"/>
      <name val="TH SarabunPSK"/>
      <family val="2"/>
    </font>
    <font>
      <sz val="12"/>
      <name val="TH SarabunPSK"/>
      <family val="2"/>
    </font>
    <font>
      <sz val="12"/>
      <color indexed="9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Wingdings"/>
      <charset val="2"/>
    </font>
    <font>
      <sz val="20"/>
      <name val="Wingdings"/>
      <charset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Wingdings"/>
      <charset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b/>
      <sz val="22"/>
      <name val="TH SarabunPSK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sz val="15"/>
      <color theme="1"/>
      <name val="TH SarabunPSK"/>
      <family val="2"/>
    </font>
    <font>
      <b/>
      <sz val="24"/>
      <name val="TH SarabunPSK"/>
      <family val="2"/>
    </font>
    <font>
      <b/>
      <sz val="10"/>
      <name val="TH SarabunPSK"/>
      <family val="2"/>
    </font>
    <font>
      <sz val="16"/>
      <name val="TH Sarabun New"/>
      <family val="2"/>
    </font>
    <font>
      <b/>
      <sz val="16"/>
      <color theme="0"/>
      <name val="TH Sarabun New"/>
      <family val="2"/>
    </font>
    <font>
      <sz val="18"/>
      <name val="TH Sarabun New"/>
      <family val="2"/>
    </font>
    <font>
      <sz val="13"/>
      <color theme="1"/>
      <name val="TH SarabunPSK"/>
      <family val="2"/>
    </font>
    <font>
      <sz val="16"/>
      <color rgb="FFFF0000"/>
      <name val="TH SarabunPSK"/>
      <family val="2"/>
    </font>
    <font>
      <sz val="18"/>
      <color theme="0"/>
      <name val="TH SarabunPSK"/>
      <family val="2"/>
    </font>
    <font>
      <sz val="8"/>
      <name val="Angsana New"/>
      <family val="1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1" fillId="0" borderId="0"/>
    <xf numFmtId="0" fontId="4" fillId="0" borderId="0"/>
    <xf numFmtId="0" fontId="4" fillId="0" borderId="0"/>
  </cellStyleXfs>
  <cellXfs count="568">
    <xf numFmtId="0" fontId="0" fillId="0" borderId="0" xfId="0"/>
    <xf numFmtId="0" fontId="9" fillId="0" borderId="0" xfId="4" applyFont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9" fillId="0" borderId="23" xfId="4" applyFont="1" applyBorder="1" applyAlignment="1" applyProtection="1">
      <alignment vertical="center"/>
      <protection locked="0"/>
    </xf>
    <xf numFmtId="0" fontId="9" fillId="0" borderId="24" xfId="4" applyFont="1" applyBorder="1" applyAlignment="1" applyProtection="1">
      <alignment vertical="center"/>
      <protection locked="0"/>
    </xf>
    <xf numFmtId="0" fontId="9" fillId="0" borderId="22" xfId="4" applyFont="1" applyBorder="1" applyAlignment="1" applyProtection="1">
      <alignment vertical="center"/>
      <protection locked="0"/>
    </xf>
    <xf numFmtId="0" fontId="11" fillId="3" borderId="25" xfId="4" applyFont="1" applyFill="1" applyBorder="1" applyAlignment="1">
      <alignment horizontal="center" vertical="center"/>
    </xf>
    <xf numFmtId="0" fontId="11" fillId="3" borderId="25" xfId="4" applyFont="1" applyFill="1" applyBorder="1" applyAlignment="1">
      <alignment horizontal="left" vertical="center"/>
    </xf>
    <xf numFmtId="0" fontId="11" fillId="3" borderId="12" xfId="4" applyFont="1" applyFill="1" applyBorder="1" applyAlignment="1">
      <alignment horizontal="left" vertical="center"/>
    </xf>
    <xf numFmtId="0" fontId="11" fillId="3" borderId="26" xfId="4" applyFont="1" applyFill="1" applyBorder="1" applyAlignment="1" applyProtection="1">
      <alignment horizontal="center" vertical="center"/>
      <protection locked="0"/>
    </xf>
    <xf numFmtId="0" fontId="11" fillId="3" borderId="18" xfId="4" applyFont="1" applyFill="1" applyBorder="1" applyAlignment="1" applyProtection="1">
      <alignment horizontal="center" vertical="center"/>
      <protection locked="0"/>
    </xf>
    <xf numFmtId="0" fontId="11" fillId="3" borderId="27" xfId="4" applyFont="1" applyFill="1" applyBorder="1" applyAlignment="1" applyProtection="1">
      <alignment horizontal="center" vertical="center"/>
      <protection locked="0"/>
    </xf>
    <xf numFmtId="0" fontId="12" fillId="0" borderId="0" xfId="4" applyFont="1" applyAlignment="1">
      <alignment horizontal="center" vertical="center"/>
    </xf>
    <xf numFmtId="0" fontId="11" fillId="3" borderId="28" xfId="4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horizontal="left" vertical="center"/>
    </xf>
    <xf numFmtId="0" fontId="11" fillId="3" borderId="4" xfId="4" applyFont="1" applyFill="1" applyBorder="1" applyAlignment="1">
      <alignment horizontal="left" vertical="center"/>
    </xf>
    <xf numFmtId="0" fontId="11" fillId="3" borderId="29" xfId="4" applyFont="1" applyFill="1" applyBorder="1" applyAlignment="1" applyProtection="1">
      <alignment horizontal="center" vertical="center"/>
      <protection locked="0"/>
    </xf>
    <xf numFmtId="0" fontId="11" fillId="3" borderId="1" xfId="4" applyFont="1" applyFill="1" applyBorder="1" applyAlignment="1" applyProtection="1">
      <alignment horizontal="center" vertical="center"/>
      <protection locked="0"/>
    </xf>
    <xf numFmtId="0" fontId="11" fillId="3" borderId="30" xfId="4" applyFont="1" applyFill="1" applyBorder="1" applyAlignment="1" applyProtection="1">
      <alignment horizontal="center" vertical="center"/>
      <protection locked="0"/>
    </xf>
    <xf numFmtId="0" fontId="11" fillId="0" borderId="28" xfId="4" applyFont="1" applyBorder="1" applyAlignment="1">
      <alignment horizontal="center" vertical="center"/>
    </xf>
    <xf numFmtId="0" fontId="11" fillId="0" borderId="28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0" borderId="29" xfId="4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0" fontId="11" fillId="0" borderId="30" xfId="4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3" borderId="8" xfId="0" applyFont="1" applyFill="1" applyBorder="1" applyProtection="1">
      <protection locked="0"/>
    </xf>
    <xf numFmtId="0" fontId="13" fillId="3" borderId="9" xfId="0" applyFont="1" applyFill="1" applyBorder="1"/>
    <xf numFmtId="0" fontId="13" fillId="3" borderId="7" xfId="0" applyFont="1" applyFill="1" applyBorder="1" applyAlignment="1" applyProtection="1">
      <alignment horizontal="center"/>
      <protection locked="0"/>
    </xf>
    <xf numFmtId="0" fontId="13" fillId="3" borderId="10" xfId="0" applyFont="1" applyFill="1" applyBorder="1"/>
    <xf numFmtId="0" fontId="13" fillId="3" borderId="7" xfId="0" applyFont="1" applyFill="1" applyBorder="1" applyProtection="1">
      <protection locked="0"/>
    </xf>
    <xf numFmtId="0" fontId="14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1" applyFont="1"/>
    <xf numFmtId="0" fontId="12" fillId="0" borderId="12" xfId="1" applyFont="1" applyBorder="1"/>
    <xf numFmtId="0" fontId="12" fillId="0" borderId="0" xfId="1" applyFont="1"/>
    <xf numFmtId="0" fontId="16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textRotation="90" wrapText="1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17" fillId="0" borderId="0" xfId="1" applyFont="1" applyAlignment="1">
      <alignment horizontal="center" vertical="top" wrapText="1"/>
    </xf>
    <xf numFmtId="0" fontId="18" fillId="0" borderId="0" xfId="1" applyFont="1" applyAlignment="1">
      <alignment horizontal="center" vertical="top" wrapText="1"/>
    </xf>
    <xf numFmtId="0" fontId="19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164" fontId="20" fillId="0" borderId="6" xfId="1" applyNumberFormat="1" applyFont="1" applyBorder="1" applyAlignment="1" applyProtection="1">
      <alignment horizontal="center" vertical="center" wrapText="1"/>
      <protection locked="0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4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right" vertical="center" wrapText="1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horizontal="right"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20" fillId="0" borderId="4" xfId="1" applyFont="1" applyBorder="1" applyAlignment="1">
      <alignment horizontal="left" vertical="center" shrinkToFit="1"/>
    </xf>
    <xf numFmtId="0" fontId="11" fillId="0" borderId="0" xfId="1" applyFont="1" applyAlignment="1">
      <alignment vertical="center"/>
    </xf>
    <xf numFmtId="0" fontId="20" fillId="0" borderId="5" xfId="1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0" fillId="0" borderId="12" xfId="5" applyFont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24" fillId="0" borderId="0" xfId="0" applyFont="1"/>
    <xf numFmtId="0" fontId="25" fillId="0" borderId="0" xfId="0" applyFont="1"/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31" xfId="0" applyFont="1" applyBorder="1"/>
    <xf numFmtId="0" fontId="24" fillId="0" borderId="32" xfId="0" applyFont="1" applyBorder="1"/>
    <xf numFmtId="0" fontId="11" fillId="0" borderId="0" xfId="2" applyFont="1" applyAlignment="1">
      <alignment horizontal="left"/>
    </xf>
    <xf numFmtId="0" fontId="11" fillId="0" borderId="0" xfId="2" applyFont="1"/>
    <xf numFmtId="0" fontId="12" fillId="0" borderId="12" xfId="2" applyFont="1" applyBorder="1" applyProtection="1">
      <protection hidden="1"/>
    </xf>
    <xf numFmtId="0" fontId="12" fillId="0" borderId="12" xfId="2" applyFont="1" applyBorder="1" applyAlignment="1" applyProtection="1">
      <alignment vertical="center"/>
      <protection hidden="1"/>
    </xf>
    <xf numFmtId="0" fontId="8" fillId="0" borderId="12" xfId="2" applyFont="1" applyBorder="1" applyAlignment="1" applyProtection="1">
      <alignment horizontal="center" vertical="center"/>
      <protection hidden="1"/>
    </xf>
    <xf numFmtId="0" fontId="12" fillId="0" borderId="0" xfId="2" applyFont="1" applyProtection="1">
      <protection hidden="1"/>
    </xf>
    <xf numFmtId="0" fontId="12" fillId="0" borderId="0" xfId="2" applyFont="1" applyAlignment="1">
      <alignment horizontal="left"/>
    </xf>
    <xf numFmtId="0" fontId="12" fillId="0" borderId="0" xfId="2" applyFont="1"/>
    <xf numFmtId="0" fontId="16" fillId="0" borderId="1" xfId="2" applyFont="1" applyBorder="1" applyAlignment="1" applyProtection="1">
      <alignment horizontal="center" vertical="center" wrapText="1"/>
      <protection hidden="1"/>
    </xf>
    <xf numFmtId="0" fontId="10" fillId="0" borderId="0" xfId="2" applyFont="1" applyAlignment="1" applyProtection="1">
      <alignment horizontal="center" textRotation="90" wrapText="1"/>
      <protection hidden="1"/>
    </xf>
    <xf numFmtId="0" fontId="12" fillId="0" borderId="0" xfId="2" applyFont="1" applyAlignment="1">
      <alignment horizontal="center"/>
    </xf>
    <xf numFmtId="0" fontId="8" fillId="0" borderId="6" xfId="2" applyFont="1" applyBorder="1" applyAlignment="1" applyProtection="1">
      <alignment horizontal="center" vertical="center" wrapText="1"/>
      <protection hidden="1"/>
    </xf>
    <xf numFmtId="0" fontId="8" fillId="0" borderId="0" xfId="2" applyFont="1" applyAlignment="1" applyProtection="1">
      <alignment horizontal="center" vertical="top" wrapText="1"/>
      <protection hidden="1"/>
    </xf>
    <xf numFmtId="0" fontId="17" fillId="0" borderId="0" xfId="2" applyFont="1" applyAlignment="1" applyProtection="1">
      <alignment horizontal="center" vertical="top" wrapText="1"/>
      <protection hidden="1"/>
    </xf>
    <xf numFmtId="0" fontId="18" fillId="0" borderId="0" xfId="2" applyFont="1" applyAlignment="1" applyProtection="1">
      <alignment horizontal="center" vertical="top" wrapText="1"/>
      <protection hidden="1"/>
    </xf>
    <xf numFmtId="0" fontId="19" fillId="0" borderId="0" xfId="2" applyFont="1" applyAlignment="1" applyProtection="1">
      <alignment horizontal="center" vertical="top" wrapText="1"/>
      <protection hidden="1"/>
    </xf>
    <xf numFmtId="1" fontId="16" fillId="0" borderId="1" xfId="2" applyNumberFormat="1" applyFont="1" applyBorder="1" applyAlignment="1" applyProtection="1">
      <alignment horizontal="center" vertical="center"/>
      <protection hidden="1"/>
    </xf>
    <xf numFmtId="1" fontId="16" fillId="0" borderId="5" xfId="2" applyNumberFormat="1" applyFont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20" fillId="0" borderId="1" xfId="2" applyFont="1" applyBorder="1" applyAlignment="1" applyProtection="1">
      <alignment horizontal="center" vertical="center" wrapText="1"/>
      <protection hidden="1"/>
    </xf>
    <xf numFmtId="0" fontId="11" fillId="0" borderId="3" xfId="2" applyFont="1" applyBorder="1" applyAlignment="1" applyProtection="1">
      <alignment vertical="center"/>
      <protection hidden="1"/>
    </xf>
    <xf numFmtId="0" fontId="11" fillId="0" borderId="5" xfId="2" applyFont="1" applyBorder="1" applyAlignment="1" applyProtection="1">
      <alignment vertical="center"/>
      <protection hidden="1"/>
    </xf>
    <xf numFmtId="0" fontId="20" fillId="0" borderId="0" xfId="2" applyFont="1" applyAlignment="1" applyProtection="1">
      <alignment horizontal="center"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 applyProtection="1">
      <alignment horizontal="center" vertical="center" wrapText="1"/>
      <protection hidden="1"/>
    </xf>
    <xf numFmtId="0" fontId="21" fillId="0" borderId="0" xfId="2" applyFont="1" applyAlignment="1" applyProtection="1">
      <alignment horizontal="center" vertical="center"/>
      <protection hidden="1"/>
    </xf>
    <xf numFmtId="0" fontId="21" fillId="0" borderId="0" xfId="2" applyFont="1" applyAlignment="1" applyProtection="1">
      <alignment horizontal="right" vertical="center" wrapText="1"/>
      <protection hidden="1"/>
    </xf>
    <xf numFmtId="0" fontId="20" fillId="0" borderId="0" xfId="2" applyFont="1" applyAlignment="1" applyProtection="1">
      <alignment horizontal="center" vertical="center"/>
      <protection hidden="1"/>
    </xf>
    <xf numFmtId="0" fontId="20" fillId="0" borderId="0" xfId="2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vertical="center"/>
      <protection hidden="1"/>
    </xf>
    <xf numFmtId="0" fontId="20" fillId="0" borderId="0" xfId="2" applyFont="1" applyAlignment="1" applyProtection="1">
      <alignment horizontal="left" vertical="center" wrapText="1"/>
      <protection hidden="1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0" xfId="2" applyFont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2" fillId="0" borderId="0" xfId="2" applyFont="1" applyAlignment="1">
      <alignment vertical="center"/>
    </xf>
    <xf numFmtId="0" fontId="27" fillId="0" borderId="7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2" fontId="31" fillId="0" borderId="39" xfId="0" applyNumberFormat="1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0" fontId="27" fillId="0" borderId="31" xfId="0" applyFont="1" applyBorder="1"/>
    <xf numFmtId="0" fontId="27" fillId="0" borderId="32" xfId="0" applyFont="1" applyBorder="1"/>
    <xf numFmtId="0" fontId="32" fillId="0" borderId="0" xfId="0" applyFont="1" applyAlignment="1">
      <alignment horizontal="center"/>
    </xf>
    <xf numFmtId="0" fontId="33" fillId="0" borderId="0" xfId="0" applyFont="1"/>
    <xf numFmtId="0" fontId="13" fillId="3" borderId="7" xfId="0" applyFont="1" applyFill="1" applyBorder="1" applyAlignment="1" applyProtection="1">
      <alignment horizontal="left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29" fillId="0" borderId="23" xfId="0" applyFont="1" applyBorder="1" applyAlignment="1" applyProtection="1">
      <alignment horizontal="center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/>
    <xf numFmtId="0" fontId="24" fillId="0" borderId="0" xfId="6" applyFont="1" applyAlignment="1">
      <alignment vertical="center" shrinkToFit="1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26" fillId="0" borderId="0" xfId="0" applyFont="1"/>
    <xf numFmtId="0" fontId="34" fillId="0" borderId="0" xfId="0" applyFont="1"/>
    <xf numFmtId="0" fontId="24" fillId="0" borderId="60" xfId="6" applyFont="1" applyBorder="1" applyAlignment="1">
      <alignment shrinkToFit="1"/>
    </xf>
    <xf numFmtId="0" fontId="24" fillId="0" borderId="61" xfId="6" applyFont="1" applyBorder="1" applyAlignment="1">
      <alignment shrinkToFit="1"/>
    </xf>
    <xf numFmtId="0" fontId="24" fillId="0" borderId="59" xfId="6" applyFont="1" applyBorder="1" applyAlignment="1">
      <alignment shrinkToFit="1"/>
    </xf>
    <xf numFmtId="0" fontId="24" fillId="0" borderId="63" xfId="6" applyFont="1" applyBorder="1" applyAlignment="1">
      <alignment shrinkToFit="1"/>
    </xf>
    <xf numFmtId="0" fontId="24" fillId="0" borderId="64" xfId="6" applyFont="1" applyBorder="1" applyAlignment="1">
      <alignment shrinkToFit="1"/>
    </xf>
    <xf numFmtId="0" fontId="24" fillId="0" borderId="62" xfId="6" applyFont="1" applyBorder="1" applyAlignment="1">
      <alignment shrinkToFit="1"/>
    </xf>
    <xf numFmtId="0" fontId="24" fillId="0" borderId="66" xfId="6" applyFont="1" applyBorder="1" applyAlignment="1">
      <alignment shrinkToFit="1"/>
    </xf>
    <xf numFmtId="0" fontId="24" fillId="0" borderId="67" xfId="6" applyFont="1" applyBorder="1" applyAlignment="1">
      <alignment shrinkToFit="1"/>
    </xf>
    <xf numFmtId="0" fontId="24" fillId="0" borderId="65" xfId="6" applyFont="1" applyBorder="1" applyAlignment="1">
      <alignment shrinkToFit="1"/>
    </xf>
    <xf numFmtId="0" fontId="35" fillId="0" borderId="56" xfId="6" applyFont="1" applyBorder="1" applyAlignment="1" applyProtection="1">
      <alignment horizontal="center" shrinkToFit="1"/>
      <protection locked="0"/>
    </xf>
    <xf numFmtId="0" fontId="35" fillId="0" borderId="57" xfId="6" applyFont="1" applyBorder="1" applyAlignment="1" applyProtection="1">
      <alignment horizontal="center" shrinkToFit="1"/>
      <protection locked="0"/>
    </xf>
    <xf numFmtId="0" fontId="35" fillId="0" borderId="58" xfId="6" applyFont="1" applyBorder="1" applyAlignment="1" applyProtection="1">
      <alignment horizontal="center" shrinkToFit="1"/>
      <protection locked="0"/>
    </xf>
    <xf numFmtId="0" fontId="35" fillId="0" borderId="68" xfId="6" applyFont="1" applyBorder="1" applyAlignment="1" applyProtection="1">
      <alignment horizontal="center" vertical="center" shrinkToFit="1"/>
      <protection locked="0"/>
    </xf>
    <xf numFmtId="0" fontId="35" fillId="0" borderId="69" xfId="6" applyFont="1" applyBorder="1" applyAlignment="1" applyProtection="1">
      <alignment horizontal="center" vertical="center" shrinkToFit="1"/>
      <protection locked="0"/>
    </xf>
    <xf numFmtId="0" fontId="35" fillId="0" borderId="70" xfId="6" applyFont="1" applyBorder="1" applyAlignment="1" applyProtection="1">
      <alignment horizontal="center" vertical="center" shrinkToFit="1"/>
      <protection locked="0"/>
    </xf>
    <xf numFmtId="0" fontId="35" fillId="0" borderId="71" xfId="6" applyFont="1" applyBorder="1" applyAlignment="1" applyProtection="1">
      <alignment horizontal="center" vertical="center" shrinkToFit="1"/>
      <protection locked="0"/>
    </xf>
    <xf numFmtId="0" fontId="35" fillId="0" borderId="72" xfId="6" applyFont="1" applyBorder="1" applyAlignment="1" applyProtection="1">
      <alignment horizontal="center" vertical="center" shrinkToFit="1"/>
      <protection locked="0"/>
    </xf>
    <xf numFmtId="0" fontId="35" fillId="0" borderId="73" xfId="6" applyFont="1" applyBorder="1" applyAlignment="1" applyProtection="1">
      <alignment horizontal="center" vertical="center" shrinkToFit="1"/>
      <protection locked="0"/>
    </xf>
    <xf numFmtId="1" fontId="23" fillId="0" borderId="1" xfId="0" applyNumberFormat="1" applyFont="1" applyBorder="1" applyAlignment="1" applyProtection="1">
      <alignment horizontal="center" vertical="center"/>
      <protection locked="0"/>
    </xf>
    <xf numFmtId="1" fontId="23" fillId="0" borderId="6" xfId="0" applyNumberFormat="1" applyFont="1" applyBorder="1" applyAlignment="1" applyProtection="1">
      <alignment horizontal="center" vertical="center"/>
      <protection locked="0"/>
    </xf>
    <xf numFmtId="164" fontId="23" fillId="0" borderId="1" xfId="0" applyNumberFormat="1" applyFont="1" applyBorder="1" applyAlignment="1" applyProtection="1">
      <alignment horizontal="center" vertical="center"/>
      <protection locked="0"/>
    </xf>
    <xf numFmtId="164" fontId="23" fillId="0" borderId="6" xfId="0" applyNumberFormat="1" applyFont="1" applyBorder="1" applyAlignment="1" applyProtection="1">
      <alignment horizontal="center" vertical="center"/>
      <protection locked="0"/>
    </xf>
    <xf numFmtId="1" fontId="23" fillId="0" borderId="0" xfId="0" applyNumberFormat="1" applyFont="1" applyAlignment="1">
      <alignment horizontal="center" vertical="center"/>
    </xf>
    <xf numFmtId="0" fontId="23" fillId="2" borderId="5" xfId="2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>
      <alignment horizontal="center" vertical="center"/>
    </xf>
    <xf numFmtId="2" fontId="11" fillId="0" borderId="1" xfId="2" applyNumberFormat="1" applyFont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>
      <alignment horizontal="center" wrapText="1"/>
    </xf>
    <xf numFmtId="0" fontId="11" fillId="0" borderId="5" xfId="2" applyFont="1" applyBorder="1" applyAlignment="1" applyProtection="1">
      <alignment horizontal="center" wrapText="1"/>
      <protection hidden="1"/>
    </xf>
    <xf numFmtId="164" fontId="11" fillId="0" borderId="1" xfId="2" applyNumberFormat="1" applyFont="1" applyBorder="1" applyAlignment="1" applyProtection="1">
      <alignment horizontal="center"/>
      <protection hidden="1"/>
    </xf>
    <xf numFmtId="164" fontId="11" fillId="0" borderId="5" xfId="2" applyNumberFormat="1" applyFont="1" applyBorder="1" applyAlignment="1" applyProtection="1">
      <alignment horizontal="center"/>
      <protection hidden="1"/>
    </xf>
    <xf numFmtId="0" fontId="12" fillId="0" borderId="0" xfId="0" applyFont="1" applyProtection="1">
      <protection locked="0"/>
    </xf>
    <xf numFmtId="0" fontId="31" fillId="0" borderId="36" xfId="0" applyFont="1" applyBorder="1" applyAlignment="1">
      <alignment horizontal="center"/>
    </xf>
    <xf numFmtId="2" fontId="31" fillId="0" borderId="36" xfId="0" applyNumberFormat="1" applyFont="1" applyBorder="1" applyAlignment="1">
      <alignment horizontal="center"/>
    </xf>
    <xf numFmtId="2" fontId="20" fillId="5" borderId="1" xfId="3" applyNumberFormat="1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/>
    <xf numFmtId="0" fontId="13" fillId="8" borderId="0" xfId="0" applyFont="1" applyFill="1" applyAlignment="1">
      <alignment horizontal="center"/>
    </xf>
    <xf numFmtId="0" fontId="13" fillId="8" borderId="0" xfId="0" applyFont="1" applyFill="1" applyProtection="1">
      <protection hidden="1"/>
    </xf>
    <xf numFmtId="0" fontId="13" fillId="8" borderId="0" xfId="0" applyFont="1" applyFill="1" applyAlignment="1" applyProtection="1">
      <alignment horizontal="center"/>
      <protection hidden="1"/>
    </xf>
    <xf numFmtId="0" fontId="39" fillId="8" borderId="0" xfId="0" applyFont="1" applyFill="1" applyAlignment="1">
      <alignment horizontal="center"/>
    </xf>
    <xf numFmtId="0" fontId="39" fillId="8" borderId="0" xfId="0" applyFont="1" applyFill="1" applyAlignment="1" applyProtection="1">
      <alignment horizontal="center"/>
      <protection hidden="1"/>
    </xf>
    <xf numFmtId="0" fontId="14" fillId="10" borderId="1" xfId="5" applyFont="1" applyFill="1" applyBorder="1" applyAlignment="1">
      <alignment horizontal="center" vertical="center"/>
    </xf>
    <xf numFmtId="0" fontId="33" fillId="0" borderId="1" xfId="5" applyFont="1" applyBorder="1" applyAlignment="1">
      <alignment horizontal="center" vertical="center"/>
    </xf>
    <xf numFmtId="0" fontId="27" fillId="0" borderId="0" xfId="6" applyFont="1" applyAlignment="1">
      <alignment shrinkToFit="1"/>
    </xf>
    <xf numFmtId="0" fontId="27" fillId="0" borderId="0" xfId="6" applyFont="1" applyAlignment="1">
      <alignment horizontal="right" shrinkToFit="1"/>
    </xf>
    <xf numFmtId="0" fontId="27" fillId="0" borderId="0" xfId="6" applyFont="1" applyAlignment="1">
      <alignment horizontal="center" shrinkToFit="1"/>
    </xf>
    <xf numFmtId="0" fontId="10" fillId="0" borderId="0" xfId="5" applyFont="1" applyAlignment="1">
      <alignment vertical="center" shrinkToFit="1"/>
    </xf>
    <xf numFmtId="0" fontId="24" fillId="0" borderId="0" xfId="6" applyFont="1" applyAlignment="1">
      <alignment shrinkToFit="1"/>
    </xf>
    <xf numFmtId="0" fontId="24" fillId="0" borderId="0" xfId="6" applyFont="1" applyAlignment="1">
      <alignment textRotation="90" shrinkToFit="1"/>
    </xf>
    <xf numFmtId="0" fontId="24" fillId="0" borderId="0" xfId="6" applyFont="1" applyAlignment="1">
      <alignment horizontal="center" textRotation="90" shrinkToFit="1"/>
    </xf>
    <xf numFmtId="0" fontId="24" fillId="0" borderId="0" xfId="6" applyFont="1" applyAlignment="1">
      <alignment horizontal="center" shrinkToFit="1"/>
    </xf>
    <xf numFmtId="0" fontId="28" fillId="0" borderId="1" xfId="6" applyFont="1" applyBorder="1" applyAlignment="1">
      <alignment horizontal="center" shrinkToFit="1"/>
    </xf>
    <xf numFmtId="0" fontId="11" fillId="0" borderId="44" xfId="5" applyFont="1" applyBorder="1" applyAlignment="1">
      <alignment vertical="center" shrinkToFit="1"/>
    </xf>
    <xf numFmtId="0" fontId="11" fillId="0" borderId="46" xfId="5" applyFont="1" applyBorder="1" applyAlignment="1">
      <alignment vertical="center" shrinkToFit="1"/>
    </xf>
    <xf numFmtId="0" fontId="24" fillId="0" borderId="53" xfId="6" applyFont="1" applyBorder="1" applyAlignment="1">
      <alignment horizontal="center" shrinkToFit="1"/>
    </xf>
    <xf numFmtId="0" fontId="24" fillId="0" borderId="59" xfId="6" applyFont="1" applyBorder="1" applyAlignment="1" applyProtection="1">
      <alignment shrinkToFit="1"/>
      <protection locked="0"/>
    </xf>
    <xf numFmtId="0" fontId="24" fillId="0" borderId="60" xfId="6" applyFont="1" applyBorder="1" applyAlignment="1" applyProtection="1">
      <alignment shrinkToFit="1"/>
      <protection locked="0"/>
    </xf>
    <xf numFmtId="0" fontId="24" fillId="0" borderId="61" xfId="6" applyFont="1" applyBorder="1" applyAlignment="1" applyProtection="1">
      <alignment shrinkToFit="1"/>
      <protection locked="0"/>
    </xf>
    <xf numFmtId="0" fontId="11" fillId="0" borderId="44" xfId="5" applyFont="1" applyBorder="1" applyAlignment="1">
      <alignment horizontal="center" vertical="center" shrinkToFit="1"/>
    </xf>
    <xf numFmtId="2" fontId="24" fillId="0" borderId="53" xfId="6" applyNumberFormat="1" applyFont="1" applyBorder="1" applyAlignment="1">
      <alignment horizontal="center" shrinkToFit="1"/>
    </xf>
    <xf numFmtId="0" fontId="11" fillId="0" borderId="47" xfId="5" applyFont="1" applyBorder="1" applyAlignment="1">
      <alignment vertical="center" shrinkToFit="1"/>
    </xf>
    <xf numFmtId="0" fontId="11" fillId="0" borderId="49" xfId="5" applyFont="1" applyBorder="1" applyAlignment="1">
      <alignment vertical="center" shrinkToFit="1"/>
    </xf>
    <xf numFmtId="0" fontId="24" fillId="0" borderId="54" xfId="6" applyFont="1" applyBorder="1" applyAlignment="1">
      <alignment horizontal="center" shrinkToFit="1"/>
    </xf>
    <xf numFmtId="0" fontId="24" fillId="0" borderId="62" xfId="6" applyFont="1" applyBorder="1" applyAlignment="1" applyProtection="1">
      <alignment shrinkToFit="1"/>
      <protection locked="0"/>
    </xf>
    <xf numFmtId="0" fontId="24" fillId="0" borderId="63" xfId="6" applyFont="1" applyBorder="1" applyAlignment="1" applyProtection="1">
      <alignment shrinkToFit="1"/>
      <protection locked="0"/>
    </xf>
    <xf numFmtId="0" fontId="24" fillId="0" borderId="64" xfId="6" applyFont="1" applyBorder="1" applyAlignment="1" applyProtection="1">
      <alignment shrinkToFit="1"/>
      <protection locked="0"/>
    </xf>
    <xf numFmtId="0" fontId="11" fillId="0" borderId="54" xfId="5" applyFont="1" applyBorder="1" applyAlignment="1">
      <alignment horizontal="center" vertical="center" shrinkToFit="1"/>
    </xf>
    <xf numFmtId="2" fontId="24" fillId="0" borderId="54" xfId="6" applyNumberFormat="1" applyFont="1" applyBorder="1" applyAlignment="1">
      <alignment horizontal="center" shrinkToFit="1"/>
    </xf>
    <xf numFmtId="0" fontId="11" fillId="0" borderId="50" xfId="5" applyFont="1" applyBorder="1" applyAlignment="1">
      <alignment vertical="center" shrinkToFit="1"/>
    </xf>
    <xf numFmtId="0" fontId="11" fillId="0" borderId="52" xfId="5" applyFont="1" applyBorder="1" applyAlignment="1">
      <alignment vertical="center" shrinkToFit="1"/>
    </xf>
    <xf numFmtId="0" fontId="24" fillId="0" borderId="55" xfId="6" applyFont="1" applyBorder="1" applyAlignment="1">
      <alignment horizontal="center" shrinkToFit="1"/>
    </xf>
    <xf numFmtId="0" fontId="24" fillId="0" borderId="65" xfId="6" applyFont="1" applyBorder="1" applyAlignment="1" applyProtection="1">
      <alignment shrinkToFit="1"/>
      <protection locked="0"/>
    </xf>
    <xf numFmtId="0" fontId="24" fillId="0" borderId="66" xfId="6" applyFont="1" applyBorder="1" applyAlignment="1" applyProtection="1">
      <alignment shrinkToFit="1"/>
      <protection locked="0"/>
    </xf>
    <xf numFmtId="0" fontId="24" fillId="0" borderId="67" xfId="6" applyFont="1" applyBorder="1" applyAlignment="1" applyProtection="1">
      <alignment shrinkToFit="1"/>
      <protection locked="0"/>
    </xf>
    <xf numFmtId="0" fontId="11" fillId="0" borderId="55" xfId="5" applyFont="1" applyBorder="1" applyAlignment="1">
      <alignment horizontal="center" vertical="center" shrinkToFit="1"/>
    </xf>
    <xf numFmtId="2" fontId="24" fillId="0" borderId="55" xfId="6" applyNumberFormat="1" applyFont="1" applyBorder="1" applyAlignment="1">
      <alignment horizontal="center" shrinkToFit="1"/>
    </xf>
    <xf numFmtId="0" fontId="11" fillId="0" borderId="0" xfId="5" applyFont="1" applyAlignment="1">
      <alignment vertical="center" shrinkToFit="1"/>
    </xf>
    <xf numFmtId="0" fontId="11" fillId="0" borderId="0" xfId="5" applyFont="1" applyAlignment="1">
      <alignment horizontal="center" vertical="center" shrinkToFit="1"/>
    </xf>
    <xf numFmtId="0" fontId="35" fillId="0" borderId="76" xfId="6" applyFont="1" applyBorder="1" applyAlignment="1" applyProtection="1">
      <alignment horizontal="center" shrinkToFit="1"/>
      <protection locked="0"/>
    </xf>
    <xf numFmtId="0" fontId="35" fillId="0" borderId="77" xfId="6" applyFont="1" applyBorder="1" applyAlignment="1" applyProtection="1">
      <alignment horizontal="center" vertical="center" shrinkToFit="1"/>
      <protection locked="0"/>
    </xf>
    <xf numFmtId="0" fontId="35" fillId="0" borderId="78" xfId="6" applyFont="1" applyBorder="1" applyAlignment="1" applyProtection="1">
      <alignment horizontal="center" vertical="center" shrinkToFit="1"/>
      <protection locked="0"/>
    </xf>
    <xf numFmtId="0" fontId="24" fillId="5" borderId="0" xfId="6" applyFont="1" applyFill="1" applyAlignment="1">
      <alignment horizontal="center" vertical="center" shrinkToFit="1"/>
    </xf>
    <xf numFmtId="0" fontId="24" fillId="0" borderId="0" xfId="6" applyFont="1" applyAlignment="1">
      <alignment horizontal="left" shrinkToFit="1"/>
    </xf>
    <xf numFmtId="0" fontId="24" fillId="0" borderId="0" xfId="6" applyFont="1" applyAlignment="1">
      <alignment horizontal="left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27" fillId="0" borderId="79" xfId="0" applyFont="1" applyBorder="1" applyAlignment="1">
      <alignment horizontal="center"/>
    </xf>
    <xf numFmtId="2" fontId="31" fillId="0" borderId="79" xfId="0" applyNumberFormat="1" applyFont="1" applyBorder="1" applyAlignment="1">
      <alignment horizontal="center"/>
    </xf>
    <xf numFmtId="2" fontId="31" fillId="0" borderId="0" xfId="0" applyNumberFormat="1" applyFont="1" applyAlignment="1">
      <alignment horizontal="center"/>
    </xf>
    <xf numFmtId="0" fontId="2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11" fillId="0" borderId="0" xfId="0" applyFont="1" applyAlignment="1">
      <alignment horizontal="left" vertical="center"/>
    </xf>
    <xf numFmtId="2" fontId="24" fillId="0" borderId="44" xfId="6" applyNumberFormat="1" applyFont="1" applyBorder="1" applyAlignment="1" applyProtection="1">
      <alignment horizontal="center" shrinkToFit="1"/>
      <protection locked="0"/>
    </xf>
    <xf numFmtId="2" fontId="24" fillId="0" borderId="50" xfId="6" applyNumberFormat="1" applyFont="1" applyBorder="1" applyAlignment="1" applyProtection="1">
      <alignment horizontal="center" shrinkToFit="1"/>
      <protection locked="0"/>
    </xf>
    <xf numFmtId="2" fontId="24" fillId="0" borderId="51" xfId="6" applyNumberFormat="1" applyFont="1" applyBorder="1" applyAlignment="1" applyProtection="1">
      <alignment horizontal="center" shrinkToFit="1"/>
      <protection locked="0"/>
    </xf>
    <xf numFmtId="0" fontId="24" fillId="0" borderId="0" xfId="6" applyFont="1" applyAlignment="1">
      <alignment horizontal="center" vertical="center" shrinkToFit="1"/>
    </xf>
    <xf numFmtId="0" fontId="35" fillId="0" borderId="80" xfId="6" applyFont="1" applyBorder="1" applyAlignment="1" applyProtection="1">
      <alignment horizontal="center" shrinkToFit="1"/>
      <protection locked="0"/>
    </xf>
    <xf numFmtId="0" fontId="35" fillId="0" borderId="81" xfId="6" applyFont="1" applyBorder="1" applyAlignment="1" applyProtection="1">
      <alignment horizontal="center" vertical="center" shrinkToFit="1"/>
      <protection locked="0"/>
    </xf>
    <xf numFmtId="0" fontId="35" fillId="0" borderId="82" xfId="6" applyFont="1" applyBorder="1" applyAlignment="1" applyProtection="1">
      <alignment horizontal="center" vertical="center" shrinkToFit="1"/>
      <protection locked="0"/>
    </xf>
    <xf numFmtId="0" fontId="24" fillId="0" borderId="83" xfId="6" applyFont="1" applyBorder="1" applyAlignment="1">
      <alignment shrinkToFit="1"/>
    </xf>
    <xf numFmtId="0" fontId="24" fillId="0" borderId="84" xfId="6" applyFont="1" applyBorder="1" applyAlignment="1">
      <alignment shrinkToFit="1"/>
    </xf>
    <xf numFmtId="0" fontId="24" fillId="0" borderId="85" xfId="6" applyFont="1" applyBorder="1" applyAlignment="1">
      <alignment shrinkToFit="1"/>
    </xf>
    <xf numFmtId="2" fontId="24" fillId="0" borderId="46" xfId="6" applyNumberFormat="1" applyFont="1" applyBorder="1" applyAlignment="1" applyProtection="1">
      <alignment horizontal="center" shrinkToFit="1"/>
      <protection locked="0"/>
    </xf>
    <xf numFmtId="2" fontId="24" fillId="0" borderId="49" xfId="6" applyNumberFormat="1" applyFont="1" applyBorder="1" applyAlignment="1" applyProtection="1">
      <alignment horizontal="center" shrinkToFit="1"/>
      <protection locked="0"/>
    </xf>
    <xf numFmtId="2" fontId="24" fillId="0" borderId="52" xfId="6" applyNumberFormat="1" applyFont="1" applyBorder="1" applyAlignment="1" applyProtection="1">
      <alignment horizontal="center" shrinkToFit="1"/>
      <protection locked="0"/>
    </xf>
    <xf numFmtId="1" fontId="45" fillId="0" borderId="47" xfId="6" applyNumberFormat="1" applyFont="1" applyBorder="1" applyAlignment="1" applyProtection="1">
      <alignment horizontal="center" vertical="center" shrinkToFit="1"/>
      <protection locked="0"/>
    </xf>
    <xf numFmtId="1" fontId="45" fillId="0" borderId="47" xfId="6" applyNumberFormat="1" applyFont="1" applyBorder="1" applyAlignment="1" applyProtection="1">
      <alignment horizontal="center" shrinkToFit="1"/>
      <protection locked="0"/>
    </xf>
    <xf numFmtId="0" fontId="12" fillId="0" borderId="0" xfId="7" applyFont="1"/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/>
    </xf>
    <xf numFmtId="0" fontId="13" fillId="3" borderId="8" xfId="0" applyFont="1" applyFill="1" applyBorder="1"/>
    <xf numFmtId="0" fontId="13" fillId="3" borderId="7" xfId="0" applyFont="1" applyFill="1" applyBorder="1"/>
    <xf numFmtId="0" fontId="13" fillId="3" borderId="7" xfId="0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2" fillId="0" borderId="0" xfId="8" applyFont="1"/>
    <xf numFmtId="0" fontId="8" fillId="0" borderId="1" xfId="8" applyFont="1" applyBorder="1" applyAlignment="1">
      <alignment horizontal="center"/>
    </xf>
    <xf numFmtId="0" fontId="8" fillId="0" borderId="1" xfId="8" applyFont="1" applyBorder="1"/>
    <xf numFmtId="0" fontId="8" fillId="0" borderId="3" xfId="8" applyFont="1" applyBorder="1" applyAlignment="1">
      <alignment horizontal="center"/>
    </xf>
    <xf numFmtId="0" fontId="12" fillId="0" borderId="1" xfId="8" applyFont="1" applyBorder="1" applyAlignment="1">
      <alignment horizontal="center"/>
    </xf>
    <xf numFmtId="0" fontId="12" fillId="0" borderId="1" xfId="8" applyFont="1" applyBorder="1" applyAlignment="1">
      <alignment horizontal="left"/>
    </xf>
    <xf numFmtId="0" fontId="12" fillId="0" borderId="3" xfId="8" applyFont="1" applyBorder="1" applyAlignment="1">
      <alignment horizontal="center"/>
    </xf>
    <xf numFmtId="0" fontId="12" fillId="0" borderId="1" xfId="8" applyFont="1" applyBorder="1"/>
    <xf numFmtId="0" fontId="12" fillId="0" borderId="1" xfId="8" applyFont="1" applyBorder="1" applyAlignment="1">
      <alignment vertical="center"/>
    </xf>
    <xf numFmtId="0" fontId="48" fillId="0" borderId="0" xfId="0" applyFont="1" applyAlignment="1">
      <alignment horizontal="center"/>
    </xf>
    <xf numFmtId="0" fontId="48" fillId="13" borderId="0" xfId="0" applyFont="1" applyFill="1" applyAlignment="1">
      <alignment horizontal="center"/>
    </xf>
    <xf numFmtId="0" fontId="48" fillId="12" borderId="0" xfId="0" applyFont="1" applyFill="1" applyAlignment="1">
      <alignment horizontal="center"/>
    </xf>
    <xf numFmtId="0" fontId="48" fillId="14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49" fillId="15" borderId="0" xfId="0" applyFont="1" applyFill="1" applyAlignment="1">
      <alignment vertical="center" wrapText="1"/>
    </xf>
    <xf numFmtId="0" fontId="49" fillId="15" borderId="0" xfId="0" applyFont="1" applyFill="1" applyAlignment="1">
      <alignment horizontal="center" vertical="center" wrapText="1"/>
    </xf>
    <xf numFmtId="0" fontId="49" fillId="15" borderId="0" xfId="0" applyFont="1" applyFill="1" applyAlignment="1">
      <alignment horizontal="center" vertical="center"/>
    </xf>
    <xf numFmtId="2" fontId="51" fillId="0" borderId="74" xfId="0" applyNumberFormat="1" applyFont="1" applyBorder="1" applyAlignment="1" applyProtection="1">
      <alignment horizontal="center" shrinkToFit="1"/>
      <protection locked="0"/>
    </xf>
    <xf numFmtId="2" fontId="51" fillId="0" borderId="75" xfId="0" applyNumberFormat="1" applyFont="1" applyBorder="1" applyAlignment="1" applyProtection="1">
      <alignment horizontal="center" shrinkToFit="1"/>
      <protection locked="0"/>
    </xf>
    <xf numFmtId="2" fontId="51" fillId="0" borderId="5" xfId="0" applyNumberFormat="1" applyFont="1" applyBorder="1" applyAlignment="1" applyProtection="1">
      <alignment horizontal="center" shrinkToFit="1"/>
      <protection locked="0"/>
    </xf>
    <xf numFmtId="2" fontId="51" fillId="0" borderId="1" xfId="0" applyNumberFormat="1" applyFont="1" applyBorder="1" applyAlignment="1" applyProtection="1">
      <alignment horizontal="center" shrinkToFit="1"/>
      <protection locked="0"/>
    </xf>
    <xf numFmtId="2" fontId="51" fillId="0" borderId="42" xfId="0" applyNumberFormat="1" applyFont="1" applyBorder="1" applyAlignment="1" applyProtection="1">
      <alignment horizontal="center" shrinkToFit="1"/>
      <protection locked="0"/>
    </xf>
    <xf numFmtId="2" fontId="51" fillId="0" borderId="43" xfId="0" applyNumberFormat="1" applyFont="1" applyBorder="1" applyAlignment="1" applyProtection="1">
      <alignment horizontal="center" shrinkToFit="1"/>
      <protection locked="0"/>
    </xf>
    <xf numFmtId="0" fontId="27" fillId="0" borderId="29" xfId="0" applyFont="1" applyBorder="1" applyAlignment="1">
      <alignment horizontal="center"/>
    </xf>
    <xf numFmtId="0" fontId="29" fillId="0" borderId="22" xfId="0" applyFont="1" applyBorder="1" applyAlignment="1" applyProtection="1">
      <alignment horizontal="center"/>
      <protection locked="0"/>
    </xf>
    <xf numFmtId="2" fontId="51" fillId="0" borderId="88" xfId="0" applyNumberFormat="1" applyFont="1" applyBorder="1" applyAlignment="1" applyProtection="1">
      <alignment horizontal="center" shrinkToFit="1"/>
      <protection locked="0"/>
    </xf>
    <xf numFmtId="2" fontId="51" fillId="0" borderId="30" xfId="0" applyNumberFormat="1" applyFont="1" applyBorder="1" applyAlignment="1" applyProtection="1">
      <alignment horizontal="center" shrinkToFit="1"/>
      <protection locked="0"/>
    </xf>
    <xf numFmtId="2" fontId="51" fillId="0" borderId="89" xfId="0" applyNumberFormat="1" applyFont="1" applyBorder="1" applyAlignment="1" applyProtection="1">
      <alignment horizontal="center" shrinkToFit="1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48" fillId="13" borderId="0" xfId="0" applyFont="1" applyFill="1" applyAlignment="1">
      <alignment horizontal="center" shrinkToFit="1"/>
    </xf>
    <xf numFmtId="0" fontId="4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2" fontId="23" fillId="0" borderId="1" xfId="0" applyNumberFormat="1" applyFont="1" applyBorder="1" applyAlignment="1" applyProtection="1">
      <alignment horizontal="center" vertical="center"/>
      <protection hidden="1"/>
    </xf>
    <xf numFmtId="0" fontId="23" fillId="16" borderId="1" xfId="0" applyFont="1" applyFill="1" applyBorder="1" applyAlignment="1" applyProtection="1">
      <alignment horizontal="center" vertical="center"/>
      <protection hidden="1"/>
    </xf>
    <xf numFmtId="0" fontId="23" fillId="16" borderId="1" xfId="0" applyFont="1" applyFill="1" applyBorder="1" applyAlignment="1">
      <alignment horizontal="center" vertical="center" textRotation="90"/>
    </xf>
    <xf numFmtId="0" fontId="23" fillId="16" borderId="1" xfId="0" applyFont="1" applyFill="1" applyBorder="1" applyAlignment="1" applyProtection="1">
      <alignment horizontal="center" vertical="center"/>
      <protection locked="0"/>
    </xf>
    <xf numFmtId="0" fontId="23" fillId="16" borderId="6" xfId="0" applyFont="1" applyFill="1" applyBorder="1" applyAlignment="1">
      <alignment horizontal="center" vertical="center" shrinkToFit="1"/>
    </xf>
    <xf numFmtId="0" fontId="23" fillId="16" borderId="6" xfId="0" applyFont="1" applyFill="1" applyBorder="1" applyAlignment="1">
      <alignment vertical="center" shrinkToFit="1"/>
    </xf>
    <xf numFmtId="0" fontId="52" fillId="0" borderId="1" xfId="8" applyFont="1" applyBorder="1" applyAlignment="1">
      <alignment horizontal="center"/>
    </xf>
    <xf numFmtId="0" fontId="52" fillId="0" borderId="1" xfId="8" applyFont="1" applyBorder="1"/>
    <xf numFmtId="2" fontId="9" fillId="0" borderId="0" xfId="4" applyNumberFormat="1" applyFont="1" applyAlignment="1">
      <alignment vertical="center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165" fontId="11" fillId="0" borderId="3" xfId="0" quotePrefix="1" applyNumberFormat="1" applyFont="1" applyBorder="1" applyAlignment="1" applyProtection="1">
      <alignment horizontal="center" vertical="center"/>
      <protection locked="0"/>
    </xf>
    <xf numFmtId="165" fontId="11" fillId="0" borderId="3" xfId="0" applyNumberFormat="1" applyFont="1" applyBorder="1" applyAlignment="1" applyProtection="1">
      <alignment horizontal="center" vertical="center"/>
      <protection locked="0"/>
    </xf>
    <xf numFmtId="1" fontId="23" fillId="0" borderId="1" xfId="0" applyNumberFormat="1" applyFont="1" applyBorder="1" applyAlignment="1" applyProtection="1">
      <alignment horizontal="center" vertical="center" wrapText="1"/>
      <protection locked="0"/>
    </xf>
    <xf numFmtId="0" fontId="38" fillId="8" borderId="0" xfId="0" applyFont="1" applyFill="1" applyAlignment="1">
      <alignment horizontal="center"/>
    </xf>
    <xf numFmtId="0" fontId="39" fillId="8" borderId="0" xfId="0" applyFont="1" applyFill="1" applyProtection="1">
      <protection hidden="1"/>
    </xf>
    <xf numFmtId="0" fontId="39" fillId="0" borderId="0" xfId="0" applyFont="1"/>
    <xf numFmtId="0" fontId="39" fillId="0" borderId="0" xfId="0" applyFont="1" applyAlignment="1">
      <alignment horizontal="center"/>
    </xf>
    <xf numFmtId="0" fontId="53" fillId="8" borderId="0" xfId="0" applyFont="1" applyFill="1"/>
    <xf numFmtId="0" fontId="53" fillId="8" borderId="0" xfId="0" applyFont="1" applyFill="1" applyAlignment="1">
      <alignment vertical="top"/>
    </xf>
    <xf numFmtId="0" fontId="53" fillId="8" borderId="0" xfId="0" applyFont="1" applyFill="1" applyAlignment="1">
      <alignment horizontal="center" vertical="top"/>
    </xf>
    <xf numFmtId="0" fontId="53" fillId="8" borderId="0" xfId="0" applyFont="1" applyFill="1" applyAlignment="1">
      <alignment horizontal="left" vertical="top"/>
    </xf>
    <xf numFmtId="0" fontId="53" fillId="8" borderId="0" xfId="0" applyFont="1" applyFill="1" applyAlignment="1" applyProtection="1">
      <alignment horizontal="center" vertical="top"/>
      <protection hidden="1"/>
    </xf>
    <xf numFmtId="0" fontId="30" fillId="0" borderId="7" xfId="0" applyFont="1" applyBorder="1" applyAlignment="1">
      <alignment horizontal="center"/>
    </xf>
    <xf numFmtId="0" fontId="27" fillId="0" borderId="29" xfId="0" applyFont="1" applyBorder="1" applyAlignment="1">
      <alignment vertical="center" shrinkToFit="1"/>
    </xf>
    <xf numFmtId="2" fontId="31" fillId="0" borderId="37" xfId="0" applyNumberFormat="1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0" fontId="38" fillId="8" borderId="0" xfId="0" applyFont="1" applyFill="1"/>
    <xf numFmtId="0" fontId="38" fillId="8" borderId="0" xfId="0" applyFont="1" applyFill="1" applyAlignment="1" applyProtection="1">
      <alignment horizontal="center"/>
      <protection hidden="1"/>
    </xf>
    <xf numFmtId="0" fontId="38" fillId="8" borderId="0" xfId="0" applyFont="1" applyFill="1" applyAlignment="1" applyProtection="1">
      <alignment horizontal="center"/>
      <protection locked="0"/>
    </xf>
    <xf numFmtId="0" fontId="12" fillId="0" borderId="1" xfId="7" applyFont="1" applyBorder="1" applyAlignment="1">
      <alignment horizontal="center"/>
    </xf>
    <xf numFmtId="0" fontId="12" fillId="0" borderId="1" xfId="7" applyFont="1" applyBorder="1"/>
    <xf numFmtId="2" fontId="12" fillId="0" borderId="0" xfId="4" applyNumberFormat="1" applyFont="1" applyAlignment="1">
      <alignment vertical="center"/>
    </xf>
    <xf numFmtId="2" fontId="11" fillId="0" borderId="0" xfId="0" applyNumberFormat="1" applyFont="1" applyAlignment="1" applyProtection="1">
      <alignment horizontal="center" vertical="center"/>
      <protection hidden="1"/>
    </xf>
    <xf numFmtId="0" fontId="13" fillId="3" borderId="7" xfId="0" applyFont="1" applyFill="1" applyBorder="1" applyAlignment="1">
      <alignment horizontal="center" wrapText="1"/>
    </xf>
    <xf numFmtId="0" fontId="38" fillId="8" borderId="0" xfId="0" applyFont="1" applyFill="1" applyAlignment="1">
      <alignment horizontal="left"/>
    </xf>
    <xf numFmtId="0" fontId="38" fillId="8" borderId="17" xfId="0" applyFont="1" applyFill="1" applyBorder="1" applyAlignment="1">
      <alignment horizontal="left"/>
    </xf>
    <xf numFmtId="0" fontId="38" fillId="8" borderId="0" xfId="0" applyFont="1" applyFill="1" applyAlignment="1">
      <alignment horizontal="center"/>
    </xf>
    <xf numFmtId="0" fontId="14" fillId="11" borderId="1" xfId="5" applyFont="1" applyFill="1" applyBorder="1" applyAlignment="1">
      <alignment horizontal="center" vertical="center"/>
    </xf>
    <xf numFmtId="0" fontId="3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4" fillId="7" borderId="1" xfId="5" applyFont="1" applyFill="1" applyBorder="1" applyAlignment="1">
      <alignment horizontal="center"/>
    </xf>
    <xf numFmtId="0" fontId="40" fillId="9" borderId="0" xfId="5" applyFont="1" applyFill="1" applyAlignment="1">
      <alignment horizontal="center"/>
    </xf>
    <xf numFmtId="0" fontId="14" fillId="10" borderId="1" xfId="5" applyFont="1" applyFill="1" applyBorder="1" applyAlignment="1">
      <alignment horizontal="center" vertical="center"/>
    </xf>
    <xf numFmtId="0" fontId="14" fillId="6" borderId="1" xfId="5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24" fillId="0" borderId="0" xfId="6" applyFont="1" applyAlignment="1">
      <alignment horizontal="left" shrinkToFit="1"/>
    </xf>
    <xf numFmtId="2" fontId="45" fillId="0" borderId="48" xfId="6" applyNumberFormat="1" applyFont="1" applyBorder="1" applyAlignment="1" applyProtection="1">
      <alignment horizontal="left" vertical="center" shrinkToFit="1"/>
      <protection locked="0"/>
    </xf>
    <xf numFmtId="0" fontId="24" fillId="0" borderId="3" xfId="6" applyFont="1" applyBorder="1" applyAlignment="1" applyProtection="1">
      <alignment horizontal="center" shrinkToFit="1"/>
      <protection locked="0"/>
    </xf>
    <xf numFmtId="0" fontId="24" fillId="0" borderId="4" xfId="6" applyFont="1" applyBorder="1" applyAlignment="1" applyProtection="1">
      <alignment horizontal="center" shrinkToFit="1"/>
      <protection locked="0"/>
    </xf>
    <xf numFmtId="0" fontId="24" fillId="0" borderId="5" xfId="6" applyFont="1" applyBorder="1" applyAlignment="1" applyProtection="1">
      <alignment horizontal="center" shrinkToFit="1"/>
      <protection locked="0"/>
    </xf>
    <xf numFmtId="0" fontId="24" fillId="0" borderId="1" xfId="6" applyFont="1" applyBorder="1" applyAlignment="1">
      <alignment horizontal="center" vertical="center" shrinkToFit="1"/>
    </xf>
    <xf numFmtId="0" fontId="24" fillId="0" borderId="1" xfId="6" applyFont="1" applyBorder="1" applyAlignment="1">
      <alignment horizontal="center" textRotation="90" shrinkToFit="1"/>
    </xf>
    <xf numFmtId="0" fontId="24" fillId="0" borderId="19" xfId="6" applyFont="1" applyBorder="1" applyAlignment="1">
      <alignment horizontal="center" vertical="center" shrinkToFit="1"/>
    </xf>
    <xf numFmtId="0" fontId="24" fillId="0" borderId="20" xfId="6" applyFont="1" applyBorder="1" applyAlignment="1">
      <alignment horizontal="center" vertical="center" shrinkToFit="1"/>
    </xf>
    <xf numFmtId="0" fontId="24" fillId="0" borderId="16" xfId="6" applyFont="1" applyBorder="1" applyAlignment="1">
      <alignment horizontal="center" vertical="center" shrinkToFit="1"/>
    </xf>
    <xf numFmtId="0" fontId="24" fillId="0" borderId="14" xfId="6" applyFont="1" applyBorder="1" applyAlignment="1">
      <alignment horizontal="center" vertical="center" shrinkToFit="1"/>
    </xf>
    <xf numFmtId="0" fontId="24" fillId="0" borderId="0" xfId="6" applyFont="1" applyAlignment="1">
      <alignment horizontal="center" vertical="center" shrinkToFit="1"/>
    </xf>
    <xf numFmtId="0" fontId="24" fillId="0" borderId="11" xfId="6" applyFont="1" applyBorder="1" applyAlignment="1">
      <alignment horizontal="center" vertical="center" shrinkToFit="1"/>
    </xf>
    <xf numFmtId="0" fontId="24" fillId="0" borderId="15" xfId="6" applyFont="1" applyBorder="1" applyAlignment="1">
      <alignment horizontal="center" vertical="center" shrinkToFit="1"/>
    </xf>
    <xf numFmtId="0" fontId="24" fillId="0" borderId="12" xfId="6" applyFont="1" applyBorder="1" applyAlignment="1">
      <alignment horizontal="center" vertical="center" shrinkToFit="1"/>
    </xf>
    <xf numFmtId="0" fontId="24" fillId="0" borderId="13" xfId="6" applyFont="1" applyBorder="1" applyAlignment="1">
      <alignment horizontal="center" vertical="center" shrinkToFit="1"/>
    </xf>
    <xf numFmtId="2" fontId="24" fillId="0" borderId="45" xfId="6" applyNumberFormat="1" applyFont="1" applyBorder="1" applyAlignment="1" applyProtection="1">
      <alignment horizontal="center" shrinkToFit="1"/>
      <protection locked="0"/>
    </xf>
    <xf numFmtId="0" fontId="24" fillId="0" borderId="1" xfId="6" applyFont="1" applyBorder="1" applyAlignment="1" applyProtection="1">
      <alignment horizontal="center" shrinkToFit="1"/>
      <protection locked="0"/>
    </xf>
    <xf numFmtId="0" fontId="24" fillId="0" borderId="1" xfId="6" applyFont="1" applyBorder="1" applyAlignment="1">
      <alignment horizontal="center" shrinkToFit="1"/>
    </xf>
    <xf numFmtId="0" fontId="27" fillId="0" borderId="0" xfId="6" applyFont="1" applyAlignment="1">
      <alignment horizontal="center" shrinkToFit="1"/>
    </xf>
    <xf numFmtId="0" fontId="24" fillId="0" borderId="0" xfId="6" applyFont="1" applyAlignment="1">
      <alignment horizontal="center" shrinkToFit="1"/>
    </xf>
    <xf numFmtId="0" fontId="24" fillId="0" borderId="5" xfId="6" applyFont="1" applyBorder="1" applyAlignment="1">
      <alignment horizontal="center" shrinkToFit="1"/>
    </xf>
    <xf numFmtId="0" fontId="27" fillId="0" borderId="0" xfId="6" applyFont="1" applyAlignment="1">
      <alignment horizontal="right" shrinkToFit="1"/>
    </xf>
    <xf numFmtId="9" fontId="24" fillId="0" borderId="1" xfId="6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24" fillId="5" borderId="0" xfId="6" applyFont="1" applyFill="1" applyAlignment="1">
      <alignment horizontal="center" shrinkToFit="1"/>
    </xf>
    <xf numFmtId="0" fontId="27" fillId="0" borderId="0" xfId="6" applyFont="1" applyAlignment="1">
      <alignment horizontal="left" shrinkToFit="1"/>
    </xf>
    <xf numFmtId="0" fontId="24" fillId="0" borderId="0" xfId="6" applyFont="1" applyAlignment="1">
      <alignment horizontal="left" vertical="center" shrinkToFit="1"/>
    </xf>
    <xf numFmtId="0" fontId="28" fillId="0" borderId="6" xfId="6" applyFont="1" applyBorder="1" applyAlignment="1">
      <alignment horizontal="center" vertical="center" shrinkToFit="1"/>
    </xf>
    <xf numFmtId="0" fontId="28" fillId="0" borderId="18" xfId="6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6" xfId="0" applyFont="1" applyBorder="1" applyAlignment="1">
      <alignment horizontal="center" vertical="center" textRotation="90"/>
    </xf>
    <xf numFmtId="0" fontId="27" fillId="0" borderId="87" xfId="0" applyFont="1" applyBorder="1" applyAlignment="1">
      <alignment horizontal="center" vertical="center" textRotation="90"/>
    </xf>
    <xf numFmtId="0" fontId="27" fillId="0" borderId="39" xfId="0" applyFont="1" applyBorder="1" applyAlignment="1">
      <alignment horizontal="center" vertical="center" textRotation="90"/>
    </xf>
    <xf numFmtId="0" fontId="27" fillId="0" borderId="37" xfId="0" applyFont="1" applyBorder="1" applyAlignment="1">
      <alignment horizontal="center" vertical="center" textRotation="90"/>
    </xf>
    <xf numFmtId="0" fontId="27" fillId="0" borderId="4" xfId="0" applyFont="1" applyBorder="1" applyAlignment="1" applyProtection="1">
      <alignment horizontal="center"/>
      <protection locked="0"/>
    </xf>
    <xf numFmtId="0" fontId="27" fillId="0" borderId="86" xfId="0" applyFont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/>
      <protection locked="0"/>
    </xf>
    <xf numFmtId="0" fontId="29" fillId="0" borderId="86" xfId="0" applyFont="1" applyBorder="1" applyAlignment="1" applyProtection="1">
      <alignment horizontal="center"/>
      <protection locked="0"/>
    </xf>
    <xf numFmtId="0" fontId="30" fillId="0" borderId="40" xfId="0" applyFont="1" applyBorder="1" applyAlignment="1">
      <alignment horizontal="center" vertical="center" wrapText="1"/>
    </xf>
    <xf numFmtId="16" fontId="29" fillId="0" borderId="11" xfId="0" quotePrefix="1" applyNumberFormat="1" applyFont="1" applyBorder="1" applyAlignment="1" applyProtection="1">
      <alignment horizontal="center" textRotation="90"/>
      <protection locked="0"/>
    </xf>
    <xf numFmtId="0" fontId="29" fillId="0" borderId="11" xfId="0" applyFont="1" applyBorder="1" applyAlignment="1" applyProtection="1">
      <alignment horizontal="center" textRotation="90"/>
      <protection locked="0"/>
    </xf>
    <xf numFmtId="0" fontId="29" fillId="0" borderId="6" xfId="0" applyFont="1" applyBorder="1" applyAlignment="1" applyProtection="1">
      <alignment horizontal="center" textRotation="90"/>
      <protection locked="0"/>
    </xf>
    <xf numFmtId="0" fontId="29" fillId="0" borderId="2" xfId="0" applyFont="1" applyBorder="1" applyAlignment="1" applyProtection="1">
      <alignment horizontal="center" textRotation="90"/>
      <protection locked="0"/>
    </xf>
    <xf numFmtId="0" fontId="29" fillId="0" borderId="38" xfId="0" applyFont="1" applyBorder="1" applyAlignment="1" applyProtection="1">
      <alignment horizontal="center" textRotation="90"/>
      <protection locked="0"/>
    </xf>
    <xf numFmtId="0" fontId="29" fillId="0" borderId="90" xfId="0" applyFont="1" applyBorder="1" applyAlignment="1" applyProtection="1">
      <alignment horizontal="center" textRotation="90"/>
      <protection locked="0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 textRotation="90" shrinkToFit="1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6" fillId="0" borderId="0" xfId="1" applyFont="1" applyAlignment="1">
      <alignment horizontal="left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 vertical="center" shrinkToFit="1"/>
    </xf>
    <xf numFmtId="0" fontId="46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20" fillId="0" borderId="0" xfId="1" applyFont="1" applyAlignment="1">
      <alignment horizontal="left" vertical="center" shrinkToFit="1"/>
    </xf>
    <xf numFmtId="0" fontId="20" fillId="0" borderId="0" xfId="1" applyFont="1" applyAlignment="1">
      <alignment horizontal="center" vertical="center" wrapText="1"/>
    </xf>
    <xf numFmtId="0" fontId="20" fillId="0" borderId="3" xfId="2" applyFont="1" applyBorder="1" applyAlignment="1" applyProtection="1">
      <alignment horizontal="center" vertical="center" wrapText="1"/>
      <protection hidden="1"/>
    </xf>
    <xf numFmtId="0" fontId="20" fillId="0" borderId="5" xfId="2" applyFont="1" applyBorder="1" applyAlignment="1" applyProtection="1">
      <alignment horizontal="center" vertical="center" wrapText="1"/>
      <protection hidden="1"/>
    </xf>
    <xf numFmtId="0" fontId="23" fillId="16" borderId="1" xfId="0" applyFont="1" applyFill="1" applyBorder="1" applyAlignment="1">
      <alignment horizontal="center" vertical="center" textRotation="90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23" fillId="16" borderId="3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23" fillId="16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23" fillId="16" borderId="19" xfId="0" applyNumberFormat="1" applyFont="1" applyFill="1" applyBorder="1" applyAlignment="1" applyProtection="1">
      <alignment horizontal="center" vertical="center"/>
      <protection locked="0"/>
    </xf>
    <xf numFmtId="1" fontId="23" fillId="16" borderId="20" xfId="0" applyNumberFormat="1" applyFont="1" applyFill="1" applyBorder="1" applyAlignment="1" applyProtection="1">
      <alignment horizontal="center" vertical="center"/>
      <protection locked="0"/>
    </xf>
    <xf numFmtId="1" fontId="23" fillId="16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hidden="1"/>
    </xf>
    <xf numFmtId="0" fontId="8" fillId="0" borderId="0" xfId="2" applyFont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center" vertical="center" wrapText="1" shrinkToFit="1"/>
      <protection hidden="1"/>
    </xf>
    <xf numFmtId="0" fontId="10" fillId="0" borderId="6" xfId="2" applyFont="1" applyBorder="1" applyAlignment="1" applyProtection="1">
      <alignment horizontal="center" vertical="center" wrapText="1"/>
      <protection hidden="1"/>
    </xf>
    <xf numFmtId="0" fontId="10" fillId="0" borderId="2" xfId="2" applyFont="1" applyBorder="1" applyAlignment="1" applyProtection="1">
      <alignment horizontal="center" vertical="center" wrapText="1"/>
      <protection hidden="1"/>
    </xf>
    <xf numFmtId="0" fontId="10" fillId="0" borderId="18" xfId="2" applyFont="1" applyBorder="1" applyAlignment="1" applyProtection="1">
      <alignment horizontal="center" vertical="center" wrapText="1"/>
      <protection hidden="1"/>
    </xf>
    <xf numFmtId="0" fontId="10" fillId="0" borderId="19" xfId="2" applyFont="1" applyBorder="1" applyAlignment="1" applyProtection="1">
      <alignment horizontal="center" vertical="center" wrapText="1"/>
      <protection hidden="1"/>
    </xf>
    <xf numFmtId="0" fontId="10" fillId="0" borderId="16" xfId="2" applyFont="1" applyBorder="1" applyAlignment="1" applyProtection="1">
      <alignment horizontal="center" vertical="center" wrapText="1"/>
      <protection hidden="1"/>
    </xf>
    <xf numFmtId="0" fontId="10" fillId="0" borderId="14" xfId="2" applyFont="1" applyBorder="1" applyAlignment="1" applyProtection="1">
      <alignment horizontal="center" vertical="center" wrapText="1"/>
      <protection hidden="1"/>
    </xf>
    <xf numFmtId="0" fontId="10" fillId="0" borderId="11" xfId="2" applyFont="1" applyBorder="1" applyAlignment="1" applyProtection="1">
      <alignment horizontal="center" vertical="center" wrapText="1"/>
      <protection hidden="1"/>
    </xf>
    <xf numFmtId="0" fontId="10" fillId="0" borderId="15" xfId="2" applyFont="1" applyBorder="1" applyAlignment="1" applyProtection="1">
      <alignment horizontal="center" vertical="center" wrapText="1"/>
      <protection hidden="1"/>
    </xf>
    <xf numFmtId="0" fontId="10" fillId="0" borderId="13" xfId="2" applyFont="1" applyBorder="1" applyAlignment="1" applyProtection="1">
      <alignment horizontal="center" vertical="center" wrapText="1"/>
      <protection hidden="1"/>
    </xf>
    <xf numFmtId="0" fontId="20" fillId="0" borderId="0" xfId="2" applyFont="1" applyAlignment="1" applyProtection="1">
      <alignment horizontal="center" vertical="center"/>
      <protection hidden="1"/>
    </xf>
    <xf numFmtId="0" fontId="12" fillId="0" borderId="0" xfId="1" applyFont="1" applyAlignment="1">
      <alignment horizontal="center"/>
    </xf>
    <xf numFmtId="0" fontId="20" fillId="0" borderId="0" xfId="2" applyFont="1" applyAlignment="1" applyProtection="1">
      <alignment horizontal="left" vertical="center" shrinkToFit="1"/>
      <protection hidden="1"/>
    </xf>
    <xf numFmtId="0" fontId="20" fillId="0" borderId="0" xfId="2" applyFont="1" applyAlignment="1" applyProtection="1">
      <alignment horizontal="center" vertical="center" shrinkToFit="1"/>
      <protection hidden="1"/>
    </xf>
    <xf numFmtId="0" fontId="27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7" fillId="0" borderId="3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 shrinkToFit="1"/>
    </xf>
    <xf numFmtId="0" fontId="2" fillId="0" borderId="4" xfId="0" applyFont="1" applyBorder="1"/>
    <xf numFmtId="0" fontId="2" fillId="0" borderId="5" xfId="0" applyFont="1" applyBorder="1"/>
    <xf numFmtId="0" fontId="27" fillId="0" borderId="4" xfId="0" applyFont="1" applyBorder="1" applyAlignment="1">
      <alignment horizontal="center" shrinkToFit="1"/>
    </xf>
    <xf numFmtId="0" fontId="27" fillId="0" borderId="5" xfId="0" applyFont="1" applyBorder="1" applyAlignment="1">
      <alignment horizontal="center" shrinkToFit="1"/>
    </xf>
    <xf numFmtId="0" fontId="24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64" fontId="27" fillId="0" borderId="32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shrinkToFit="1"/>
    </xf>
    <xf numFmtId="0" fontId="36" fillId="0" borderId="4" xfId="0" applyFont="1" applyBorder="1" applyAlignment="1">
      <alignment horizontal="center" shrinkToFit="1"/>
    </xf>
    <xf numFmtId="0" fontId="36" fillId="0" borderId="5" xfId="0" applyFont="1" applyBorder="1" applyAlignment="1">
      <alignment horizontal="center" shrinkToFit="1"/>
    </xf>
    <xf numFmtId="0" fontId="27" fillId="0" borderId="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7" fillId="0" borderId="32" xfId="0" applyFont="1" applyBorder="1" applyAlignment="1">
      <alignment horizont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47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2" fillId="0" borderId="47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12" fillId="0" borderId="49" xfId="0" applyFont="1" applyBorder="1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left"/>
      <protection locked="0"/>
    </xf>
    <xf numFmtId="0" fontId="12" fillId="0" borderId="48" xfId="0" applyFont="1" applyBorder="1" applyAlignment="1" applyProtection="1">
      <alignment horizontal="left"/>
      <protection locked="0"/>
    </xf>
    <xf numFmtId="0" fontId="12" fillId="0" borderId="49" xfId="0" applyFont="1" applyBorder="1" applyAlignment="1" applyProtection="1">
      <alignment horizontal="left"/>
      <protection locked="0"/>
    </xf>
    <xf numFmtId="0" fontId="12" fillId="0" borderId="47" xfId="0" applyFont="1" applyBorder="1" applyAlignment="1" applyProtection="1">
      <alignment horizontal="center" shrinkToFit="1"/>
      <protection locked="0"/>
    </xf>
    <xf numFmtId="0" fontId="12" fillId="0" borderId="48" xfId="0" applyFont="1" applyBorder="1" applyAlignment="1" applyProtection="1">
      <alignment horizontal="center" shrinkToFit="1"/>
      <protection locked="0"/>
    </xf>
    <xf numFmtId="0" fontId="12" fillId="0" borderId="49" xfId="0" applyFont="1" applyBorder="1" applyAlignment="1" applyProtection="1">
      <alignment horizontal="center" shrinkToFit="1"/>
      <protection locked="0"/>
    </xf>
    <xf numFmtId="0" fontId="12" fillId="0" borderId="47" xfId="0" applyFont="1" applyBorder="1" applyAlignment="1" applyProtection="1">
      <alignment horizontal="left" shrinkToFit="1"/>
      <protection locked="0"/>
    </xf>
    <xf numFmtId="0" fontId="12" fillId="0" borderId="48" xfId="0" applyFont="1" applyBorder="1" applyAlignment="1" applyProtection="1">
      <alignment horizontal="left" shrinkToFit="1"/>
      <protection locked="0"/>
    </xf>
    <xf numFmtId="0" fontId="12" fillId="0" borderId="49" xfId="0" applyFont="1" applyBorder="1" applyAlignment="1" applyProtection="1">
      <alignment horizontal="left" shrinkToFit="1"/>
      <protection locked="0"/>
    </xf>
    <xf numFmtId="0" fontId="34" fillId="0" borderId="0" xfId="0" applyFont="1" applyAlignment="1">
      <alignment horizontal="center"/>
    </xf>
    <xf numFmtId="0" fontId="12" fillId="0" borderId="0" xfId="2" applyFont="1" applyAlignment="1" applyProtection="1">
      <alignment horizontal="center" vertical="center" shrinkToFit="1"/>
      <protection hidden="1"/>
    </xf>
    <xf numFmtId="0" fontId="12" fillId="0" borderId="0" xfId="0" applyFont="1" applyAlignment="1">
      <alignment horizontal="center" shrinkToFit="1"/>
    </xf>
    <xf numFmtId="0" fontId="12" fillId="0" borderId="50" xfId="0" applyFont="1" applyBorder="1" applyAlignment="1" applyProtection="1">
      <alignment horizontal="center"/>
      <protection locked="0"/>
    </xf>
    <xf numFmtId="0" fontId="12" fillId="0" borderId="51" xfId="0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2" fillId="0" borderId="52" xfId="0" applyFont="1" applyBorder="1" applyAlignment="1" applyProtection="1">
      <alignment horizontal="left"/>
      <protection locked="0"/>
    </xf>
    <xf numFmtId="0" fontId="3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2" fillId="0" borderId="44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12" fillId="0" borderId="44" xfId="0" applyFont="1" applyBorder="1" applyAlignment="1" applyProtection="1">
      <alignment horizontal="center" wrapText="1"/>
      <protection locked="0"/>
    </xf>
    <xf numFmtId="0" fontId="12" fillId="0" borderId="44" xfId="0" applyFont="1" applyBorder="1" applyAlignment="1" applyProtection="1">
      <alignment horizontal="left"/>
      <protection locked="0"/>
    </xf>
    <xf numFmtId="0" fontId="12" fillId="0" borderId="45" xfId="0" applyFont="1" applyBorder="1" applyAlignment="1" applyProtection="1">
      <alignment horizontal="left"/>
      <protection locked="0"/>
    </xf>
    <xf numFmtId="0" fontId="12" fillId="0" borderId="46" xfId="0" applyFont="1" applyBorder="1" applyAlignment="1" applyProtection="1">
      <alignment horizontal="left"/>
      <protection locked="0"/>
    </xf>
    <xf numFmtId="0" fontId="8" fillId="0" borderId="0" xfId="8" applyFont="1" applyAlignment="1">
      <alignment horizontal="center"/>
    </xf>
    <xf numFmtId="0" fontId="49" fillId="15" borderId="0" xfId="0" applyFont="1" applyFill="1" applyAlignment="1">
      <alignment horizontal="center" vertical="center" shrinkToFit="1"/>
    </xf>
    <xf numFmtId="0" fontId="49" fillId="15" borderId="0" xfId="0" applyFont="1" applyFill="1" applyAlignment="1">
      <alignment horizontal="center" vertical="center"/>
    </xf>
    <xf numFmtId="0" fontId="49" fillId="15" borderId="0" xfId="0" applyFont="1" applyFill="1" applyAlignment="1">
      <alignment horizontal="center" vertical="center" wrapText="1" shrinkToFit="1"/>
    </xf>
    <xf numFmtId="0" fontId="49" fillId="15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8" fillId="13" borderId="0" xfId="0" applyFont="1" applyFill="1" applyAlignment="1">
      <alignment horizontal="center"/>
    </xf>
    <xf numFmtId="0" fontId="49" fillId="15" borderId="0" xfId="0" applyFont="1" applyFill="1" applyAlignment="1">
      <alignment horizontal="center" shrinkToFit="1"/>
    </xf>
    <xf numFmtId="0" fontId="43" fillId="13" borderId="0" xfId="0" applyFont="1" applyFill="1" applyAlignment="1">
      <alignment horizontal="center" shrinkToFit="1"/>
    </xf>
  </cellXfs>
  <cellStyles count="9">
    <cellStyle name="Normal" xfId="0" builtinId="0"/>
    <cellStyle name="Normal 2" xfId="6" xr:uid="{00000000-0005-0000-0000-000001000000}"/>
    <cellStyle name="Normal 3" xfId="7" xr:uid="{00000000-0005-0000-0000-000002000000}"/>
    <cellStyle name="Normal 5" xfId="8" xr:uid="{F59ED687-11C5-40F1-A900-7188808F50DE}"/>
    <cellStyle name="ปกติ 2" xfId="5" xr:uid="{00000000-0005-0000-0000-000003000000}"/>
    <cellStyle name="ปกติ_กลางภาค2-53" xfId="1" xr:uid="{00000000-0005-0000-0000-000004000000}"/>
    <cellStyle name="ปกติ_ประกาศผลครูรายวิชา" xfId="2" xr:uid="{00000000-0005-0000-0000-000005000000}"/>
    <cellStyle name="ปกติ_พัฒนาการ2-53" xfId="3" xr:uid="{00000000-0005-0000-0000-000006000000}"/>
    <cellStyle name="ปกติ_รายชื่อม1-3_54" xfId="4" xr:uid="{00000000-0005-0000-0000-000007000000}"/>
  </cellStyles>
  <dxfs count="18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252</xdr:col>
      <xdr:colOff>85724</xdr:colOff>
      <xdr:row>0</xdr:row>
      <xdr:rowOff>142875</xdr:rowOff>
    </xdr:from>
    <xdr:to>
      <xdr:col>274</xdr:col>
      <xdr:colOff>323850</xdr:colOff>
      <xdr:row>9</xdr:row>
      <xdr:rowOff>95250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5660349" y="142875"/>
          <a:ext cx="3590926" cy="1876425"/>
          <a:chOff x="27898724" y="38100"/>
          <a:chExt cx="3590926" cy="1914525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1765" t="29171" r="9724" b="35049"/>
          <a:stretch/>
        </xdr:blipFill>
        <xdr:spPr>
          <a:xfrm>
            <a:off x="27898724" y="38100"/>
            <a:ext cx="3409951" cy="1781175"/>
          </a:xfrm>
          <a:prstGeom prst="rect">
            <a:avLst/>
          </a:prstGeom>
          <a:ln w="57150">
            <a:solidFill>
              <a:schemeClr val="accent4"/>
            </a:solidFill>
          </a:ln>
        </xdr:spPr>
      </xdr:pic>
      <xdr:sp macro="" textlink="">
        <xdr:nvSpPr>
          <xdr:cNvPr id="5" name="Rounded 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8670250" y="180976"/>
            <a:ext cx="590550" cy="4000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ounded 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0565724" y="981076"/>
            <a:ext cx="809625" cy="371474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Rounded Rectangl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9994225" y="600075"/>
            <a:ext cx="523875" cy="1352550"/>
          </a:xfrm>
          <a:prstGeom prst="round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Right Arrow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0784800" y="1381124"/>
            <a:ext cx="704850" cy="409575"/>
          </a:xfrm>
          <a:prstGeom prst="rightArrow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262</xdr:col>
      <xdr:colOff>114300</xdr:colOff>
      <xdr:row>1</xdr:row>
      <xdr:rowOff>180976</xdr:rowOff>
    </xdr:from>
    <xdr:to>
      <xdr:col>273</xdr:col>
      <xdr:colOff>352425</xdr:colOff>
      <xdr:row>1</xdr:row>
      <xdr:rowOff>180976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" idx="3"/>
        </xdr:cNvCxnSpPr>
      </xdr:nvCxnSpPr>
      <xdr:spPr>
        <a:xfrm>
          <a:off x="26450925" y="485776"/>
          <a:ext cx="1724025" cy="0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273</xdr:col>
      <xdr:colOff>338137</xdr:colOff>
      <xdr:row>1</xdr:row>
      <xdr:rowOff>190500</xdr:rowOff>
    </xdr:from>
    <xdr:to>
      <xdr:col>273</xdr:col>
      <xdr:colOff>352425</xdr:colOff>
      <xdr:row>4</xdr:row>
      <xdr:rowOff>190501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endCxn id="6" idx="0"/>
        </xdr:cNvCxnSpPr>
      </xdr:nvCxnSpPr>
      <xdr:spPr>
        <a:xfrm flipH="1">
          <a:off x="28160662" y="495300"/>
          <a:ext cx="14288" cy="59055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255</xdr:col>
      <xdr:colOff>57150</xdr:colOff>
      <xdr:row>4</xdr:row>
      <xdr:rowOff>180975</xdr:rowOff>
    </xdr:from>
    <xdr:to>
      <xdr:col>259</xdr:col>
      <xdr:colOff>47625</xdr:colOff>
      <xdr:row>6</xdr:row>
      <xdr:rowOff>104775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60325" y="1076325"/>
          <a:ext cx="523875" cy="4572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53916</xdr:colOff>
      <xdr:row>24</xdr:row>
      <xdr:rowOff>62900</xdr:rowOff>
    </xdr:from>
    <xdr:to>
      <xdr:col>9</xdr:col>
      <xdr:colOff>37880</xdr:colOff>
      <xdr:row>26</xdr:row>
      <xdr:rowOff>33622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ED6332-6391-F2B5-53D3-16246D861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147" y="5247735"/>
          <a:ext cx="846606" cy="384071"/>
        </a:xfrm>
        <a:prstGeom prst="rect">
          <a:avLst/>
        </a:prstGeom>
      </xdr:spPr>
    </xdr:pic>
    <xdr:clientData/>
  </xdr:twoCellAnchor>
  <xdr:twoCellAnchor editAs="oneCell">
    <xdr:from>
      <xdr:col>5</xdr:col>
      <xdr:colOff>215660</xdr:colOff>
      <xdr:row>36</xdr:row>
      <xdr:rowOff>116816</xdr:rowOff>
    </xdr:from>
    <xdr:to>
      <xdr:col>9</xdr:col>
      <xdr:colOff>117190</xdr:colOff>
      <xdr:row>37</xdr:row>
      <xdr:rowOff>181217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9E2043-589F-4865-9F1B-52A6693FF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344" y="7781745"/>
          <a:ext cx="1051719" cy="2710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27</xdr:row>
      <xdr:rowOff>57150</xdr:rowOff>
    </xdr:from>
    <xdr:to>
      <xdr:col>12</xdr:col>
      <xdr:colOff>8406</xdr:colOff>
      <xdr:row>29</xdr:row>
      <xdr:rowOff>22121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04E651-4DA0-46C6-93FC-76104401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5905500"/>
          <a:ext cx="846606" cy="384071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39</xdr:row>
      <xdr:rowOff>85725</xdr:rowOff>
    </xdr:from>
    <xdr:to>
      <xdr:col>12</xdr:col>
      <xdr:colOff>118269</xdr:colOff>
      <xdr:row>40</xdr:row>
      <xdr:rowOff>147251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53BE3D-FDBA-4B36-BC9E-0DF33A52F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8448675"/>
          <a:ext cx="1051719" cy="271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4E14A2-ABC6-4538-BECD-398DAC7F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860" y="111356"/>
          <a:ext cx="714375" cy="968197"/>
        </a:xfrm>
        <a:prstGeom prst="rect">
          <a:avLst/>
        </a:prstGeom>
      </xdr:spPr>
    </xdr:pic>
    <xdr:clientData/>
  </xdr:twoCellAnchor>
  <xdr:twoCellAnchor editAs="oneCell">
    <xdr:from>
      <xdr:col>27</xdr:col>
      <xdr:colOff>59532</xdr:colOff>
      <xdr:row>30</xdr:row>
      <xdr:rowOff>9921</xdr:rowOff>
    </xdr:from>
    <xdr:to>
      <xdr:col>36</xdr:col>
      <xdr:colOff>13169</xdr:colOff>
      <xdr:row>31</xdr:row>
      <xdr:rowOff>96335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FA2798-15C6-480B-A417-EF67135B8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38" y="9832577"/>
          <a:ext cx="846606" cy="384071"/>
        </a:xfrm>
        <a:prstGeom prst="rect">
          <a:avLst/>
        </a:prstGeom>
      </xdr:spPr>
    </xdr:pic>
    <xdr:clientData/>
  </xdr:twoCellAnchor>
  <xdr:twoCellAnchor editAs="oneCell">
    <xdr:from>
      <xdr:col>28</xdr:col>
      <xdr:colOff>49609</xdr:colOff>
      <xdr:row>38</xdr:row>
      <xdr:rowOff>65349</xdr:rowOff>
    </xdr:from>
    <xdr:to>
      <xdr:col>39</xdr:col>
      <xdr:colOff>9922</xdr:colOff>
      <xdr:row>39</xdr:row>
      <xdr:rowOff>38769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19925D-5562-FF4D-E870-C5619978F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734" y="12328787"/>
          <a:ext cx="1051719" cy="2710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7\&#3611;&#3606;.07%20&#3610;_1-2562%20-%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%20new-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A12">
            <v>2</v>
          </cell>
          <cell r="B12" t="str">
            <v>07704</v>
          </cell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A13">
            <v>3</v>
          </cell>
          <cell r="B13" t="str">
            <v>07841</v>
          </cell>
          <cell r="C13" t="str">
            <v>เด็กชายพัชรพล</v>
          </cell>
          <cell r="D13" t="str">
            <v>ภู่ระหงษ์</v>
          </cell>
        </row>
        <row r="14">
          <cell r="A14">
            <v>4</v>
          </cell>
          <cell r="B14" t="str">
            <v>07853</v>
          </cell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A15">
            <v>5</v>
          </cell>
          <cell r="B15" t="str">
            <v>07857</v>
          </cell>
          <cell r="C15" t="str">
            <v>เด็กชายธนเดช</v>
          </cell>
          <cell r="D15" t="str">
            <v>มะหิงสา</v>
          </cell>
        </row>
        <row r="16">
          <cell r="A16">
            <v>6</v>
          </cell>
          <cell r="B16" t="str">
            <v>07953</v>
          </cell>
          <cell r="C16" t="str">
            <v>เด็กชายธีรภัทร</v>
          </cell>
          <cell r="D16" t="str">
            <v>ปักเขมะยัง</v>
          </cell>
        </row>
        <row r="17">
          <cell r="A17">
            <v>7</v>
          </cell>
          <cell r="B17" t="str">
            <v>07955</v>
          </cell>
          <cell r="C17" t="str">
            <v>เด็กชายชนาธิป</v>
          </cell>
          <cell r="D17" t="str">
            <v>นวมศิริ</v>
          </cell>
        </row>
        <row r="18">
          <cell r="A18">
            <v>8</v>
          </cell>
          <cell r="B18" t="str">
            <v>07988</v>
          </cell>
          <cell r="C18" t="str">
            <v>เด็กชายชนาธิป</v>
          </cell>
          <cell r="D18" t="str">
            <v>มะปัญญา</v>
          </cell>
        </row>
        <row r="19">
          <cell r="A19">
            <v>9</v>
          </cell>
          <cell r="B19" t="str">
            <v>08254</v>
          </cell>
          <cell r="C19" t="str">
            <v>เด็กชายคุณกฤต</v>
          </cell>
          <cell r="D19" t="str">
            <v>แสงวิเชียร</v>
          </cell>
        </row>
        <row r="20">
          <cell r="A20">
            <v>10</v>
          </cell>
          <cell r="B20" t="str">
            <v>08825</v>
          </cell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A21">
            <v>11</v>
          </cell>
          <cell r="B21" t="str">
            <v>09170</v>
          </cell>
          <cell r="C21" t="str">
            <v>เด็กชายวชิร</v>
          </cell>
          <cell r="D21" t="str">
            <v>แย้มพราย</v>
          </cell>
        </row>
        <row r="22">
          <cell r="A22">
            <v>12</v>
          </cell>
          <cell r="B22" t="str">
            <v>09171</v>
          </cell>
          <cell r="C22" t="str">
            <v>เด็กชายสิทธินนท์</v>
          </cell>
          <cell r="D22" t="str">
            <v>เพ็งรอด</v>
          </cell>
        </row>
        <row r="23">
          <cell r="A23">
            <v>13</v>
          </cell>
          <cell r="B23" t="str">
            <v>09172</v>
          </cell>
          <cell r="C23" t="str">
            <v>เด็กชายคณาธิป</v>
          </cell>
          <cell r="D23" t="str">
            <v>โห้โสภา</v>
          </cell>
        </row>
        <row r="24">
          <cell r="A24">
            <v>14</v>
          </cell>
          <cell r="B24" t="str">
            <v>09173</v>
          </cell>
          <cell r="C24" t="str">
            <v>เด็กชายสรอรรถ</v>
          </cell>
          <cell r="D24" t="str">
            <v>แสนสำราญสุข</v>
          </cell>
        </row>
        <row r="25">
          <cell r="A25">
            <v>15</v>
          </cell>
          <cell r="B25" t="str">
            <v>09174</v>
          </cell>
          <cell r="C25" t="str">
            <v>เด็กชายวันชนะ</v>
          </cell>
          <cell r="D25" t="str">
            <v>สุรณาภรณ์ชัย</v>
          </cell>
        </row>
        <row r="26">
          <cell r="A26">
            <v>16</v>
          </cell>
          <cell r="B26" t="str">
            <v>09175</v>
          </cell>
          <cell r="C26" t="str">
            <v>เด็กชายสมภพ</v>
          </cell>
          <cell r="D26" t="str">
            <v>ก้านสุวรรณ์</v>
          </cell>
        </row>
        <row r="27">
          <cell r="A27">
            <v>17</v>
          </cell>
          <cell r="B27" t="str">
            <v>09176</v>
          </cell>
          <cell r="C27" t="str">
            <v>เด็กชายวีรภาพ</v>
          </cell>
          <cell r="D27" t="str">
            <v>ยิ่งทวีศักดิ์</v>
          </cell>
        </row>
        <row r="28">
          <cell r="A28">
            <v>18</v>
          </cell>
          <cell r="B28" t="str">
            <v>09177</v>
          </cell>
          <cell r="C28" t="str">
            <v>เด็กชายณัฐชนน</v>
          </cell>
          <cell r="D28" t="str">
            <v>พรชัยเจริญ</v>
          </cell>
        </row>
        <row r="29">
          <cell r="A29">
            <v>19</v>
          </cell>
          <cell r="B29" t="str">
            <v>09209</v>
          </cell>
          <cell r="C29" t="str">
            <v>เด็กชายรชต</v>
          </cell>
          <cell r="D29" t="str">
            <v>สกุลดี</v>
          </cell>
        </row>
        <row r="30">
          <cell r="A30">
            <v>20</v>
          </cell>
          <cell r="B30" t="str">
            <v>07571</v>
          </cell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A31">
            <v>21</v>
          </cell>
          <cell r="B31" t="str">
            <v>07864</v>
          </cell>
          <cell r="C31" t="str">
            <v>เด็กหญิงวนัสนันท์</v>
          </cell>
          <cell r="D31" t="str">
            <v>ขำสำราญ</v>
          </cell>
        </row>
        <row r="32">
          <cell r="A32">
            <v>22</v>
          </cell>
          <cell r="B32" t="str">
            <v>07879</v>
          </cell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A33">
            <v>23</v>
          </cell>
          <cell r="B33" t="str">
            <v>07880</v>
          </cell>
          <cell r="C33" t="str">
            <v>เด็กหญิงสุจีรา</v>
          </cell>
          <cell r="D33" t="str">
            <v>หัสดี</v>
          </cell>
        </row>
        <row r="34">
          <cell r="A34">
            <v>24</v>
          </cell>
          <cell r="B34" t="str">
            <v>08261</v>
          </cell>
          <cell r="C34" t="str">
            <v>เด็กหญิงสุภัฑรา</v>
          </cell>
          <cell r="D34" t="str">
            <v>เกตุแก้ว</v>
          </cell>
        </row>
        <row r="35">
          <cell r="A35">
            <v>25</v>
          </cell>
          <cell r="B35" t="str">
            <v>08560</v>
          </cell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A36">
            <v>26</v>
          </cell>
          <cell r="B36" t="str">
            <v>08656</v>
          </cell>
          <cell r="C36" t="str">
            <v>เด็กหญิงปัญญาพร</v>
          </cell>
          <cell r="D36" t="str">
            <v>มณเฑียรทอง</v>
          </cell>
        </row>
        <row r="37">
          <cell r="A37">
            <v>27</v>
          </cell>
          <cell r="B37" t="str">
            <v>08709</v>
          </cell>
          <cell r="C37" t="str">
            <v>เด็กหญิงปวิตา</v>
          </cell>
          <cell r="D37" t="str">
            <v>จงรักแสง</v>
          </cell>
        </row>
        <row r="38">
          <cell r="A38">
            <v>28</v>
          </cell>
          <cell r="B38" t="str">
            <v>08830</v>
          </cell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A39">
            <v>29</v>
          </cell>
          <cell r="B39" t="str">
            <v>08861</v>
          </cell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A40">
            <v>30</v>
          </cell>
          <cell r="B40" t="str">
            <v>08979</v>
          </cell>
          <cell r="C40" t="str">
            <v>เด็กหญิงแพรวดาว</v>
          </cell>
          <cell r="D40" t="str">
            <v>ศุขเสมอ</v>
          </cell>
        </row>
        <row r="41">
          <cell r="A41">
            <v>31</v>
          </cell>
          <cell r="B41" t="str">
            <v>09178</v>
          </cell>
          <cell r="C41" t="str">
            <v>เด็กหญิงสิดาพร</v>
          </cell>
          <cell r="D41" t="str">
            <v>แช่มมี</v>
          </cell>
        </row>
        <row r="42">
          <cell r="A42">
            <v>32</v>
          </cell>
          <cell r="B42" t="str">
            <v>09179</v>
          </cell>
          <cell r="C42" t="str">
            <v>เด็กหญิงนภัสวรรณ</v>
          </cell>
          <cell r="D42" t="str">
            <v>กลองยา</v>
          </cell>
        </row>
        <row r="43">
          <cell r="A43">
            <v>33</v>
          </cell>
          <cell r="B43" t="str">
            <v>09180</v>
          </cell>
          <cell r="C43" t="str">
            <v>เด็กหญิงปุญชรัสมิ์</v>
          </cell>
          <cell r="D43" t="str">
            <v>เพชรคง</v>
          </cell>
        </row>
        <row r="44">
          <cell r="A44">
            <v>34</v>
          </cell>
          <cell r="B44" t="str">
            <v>09181</v>
          </cell>
          <cell r="C44" t="str">
            <v>เด็กหญิงวาสนา</v>
          </cell>
          <cell r="D44" t="str">
            <v>พัดเพ็ชร</v>
          </cell>
        </row>
        <row r="45">
          <cell r="A45">
            <v>35</v>
          </cell>
          <cell r="B45" t="str">
            <v>09215</v>
          </cell>
          <cell r="C45" t="str">
            <v>เด็กหญิงชลลดา</v>
          </cell>
          <cell r="D45" t="str">
            <v>แซ่อั้ง</v>
          </cell>
        </row>
        <row r="46">
          <cell r="A46">
            <v>36</v>
          </cell>
          <cell r="B46" t="str">
            <v>09219</v>
          </cell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A47">
            <v>37</v>
          </cell>
          <cell r="C47">
            <v>0</v>
          </cell>
          <cell r="D47">
            <v>0</v>
          </cell>
        </row>
        <row r="48">
          <cell r="A48">
            <v>38</v>
          </cell>
          <cell r="C48">
            <v>0</v>
          </cell>
          <cell r="D48">
            <v>0</v>
          </cell>
        </row>
        <row r="49">
          <cell r="A49">
            <v>39</v>
          </cell>
          <cell r="C49">
            <v>0</v>
          </cell>
          <cell r="D49">
            <v>0</v>
          </cell>
        </row>
        <row r="50">
          <cell r="A50">
            <v>40</v>
          </cell>
          <cell r="C50">
            <v>0</v>
          </cell>
          <cell r="D50">
            <v>0</v>
          </cell>
        </row>
        <row r="51">
          <cell r="A51">
            <v>41</v>
          </cell>
          <cell r="C51">
            <v>0</v>
          </cell>
          <cell r="D51">
            <v>0</v>
          </cell>
        </row>
        <row r="52">
          <cell r="A52">
            <v>42</v>
          </cell>
          <cell r="C52">
            <v>0</v>
          </cell>
          <cell r="D52">
            <v>0</v>
          </cell>
        </row>
        <row r="53">
          <cell r="A53">
            <v>43</v>
          </cell>
          <cell r="C53">
            <v>0</v>
          </cell>
          <cell r="D53">
            <v>0</v>
          </cell>
        </row>
        <row r="54">
          <cell r="A54">
            <v>44</v>
          </cell>
          <cell r="C54">
            <v>0</v>
          </cell>
          <cell r="D54">
            <v>0</v>
          </cell>
        </row>
        <row r="55">
          <cell r="A55">
            <v>45</v>
          </cell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  <cell r="E8" t="str">
            <v>ขส</v>
          </cell>
          <cell r="F8" t="str">
            <v>ขส</v>
          </cell>
          <cell r="G8" t="str">
            <v>ขส</v>
          </cell>
          <cell r="H8" t="str">
            <v>ขส</v>
          </cell>
          <cell r="I8" t="str">
            <v>ขส</v>
          </cell>
          <cell r="J8" t="str">
            <v>ขส</v>
          </cell>
          <cell r="K8" t="str">
            <v>ขส</v>
          </cell>
          <cell r="L8" t="str">
            <v>ขส</v>
          </cell>
          <cell r="M8" t="str">
            <v>ขส</v>
          </cell>
          <cell r="N8" t="str">
            <v>ขส</v>
          </cell>
          <cell r="P8" t="str">
            <v>ขส</v>
          </cell>
          <cell r="Q8" t="str">
            <v>ขส</v>
          </cell>
          <cell r="R8" t="str">
            <v>ขส</v>
          </cell>
          <cell r="S8" t="str">
            <v>ขส</v>
          </cell>
        </row>
        <row r="9">
          <cell r="D9">
            <v>12</v>
          </cell>
          <cell r="E9">
            <v>10</v>
          </cell>
          <cell r="F9">
            <v>10</v>
          </cell>
          <cell r="G9">
            <v>15</v>
          </cell>
          <cell r="H9">
            <v>10</v>
          </cell>
          <cell r="I9">
            <v>10</v>
          </cell>
          <cell r="J9">
            <v>12</v>
          </cell>
          <cell r="K9">
            <v>18</v>
          </cell>
          <cell r="L9">
            <v>18</v>
          </cell>
          <cell r="M9">
            <v>10</v>
          </cell>
          <cell r="N9">
            <v>10</v>
          </cell>
          <cell r="P9">
            <v>11</v>
          </cell>
          <cell r="Q9">
            <v>14</v>
          </cell>
          <cell r="R9">
            <v>19</v>
          </cell>
          <cell r="S9">
            <v>20</v>
          </cell>
        </row>
        <row r="10">
          <cell r="D10">
            <v>11</v>
          </cell>
          <cell r="E10">
            <v>10</v>
          </cell>
          <cell r="F10">
            <v>10</v>
          </cell>
          <cell r="G10">
            <v>15</v>
          </cell>
          <cell r="H10">
            <v>10</v>
          </cell>
          <cell r="I10">
            <v>10</v>
          </cell>
          <cell r="J10">
            <v>12</v>
          </cell>
          <cell r="K10">
            <v>12</v>
          </cell>
          <cell r="L10">
            <v>20</v>
          </cell>
          <cell r="M10">
            <v>10</v>
          </cell>
          <cell r="N10">
            <v>10</v>
          </cell>
          <cell r="P10">
            <v>10</v>
          </cell>
          <cell r="Q10">
            <v>17</v>
          </cell>
          <cell r="R10">
            <v>20</v>
          </cell>
          <cell r="S10">
            <v>13</v>
          </cell>
        </row>
        <row r="11">
          <cell r="D11">
            <v>12</v>
          </cell>
          <cell r="E11">
            <v>10</v>
          </cell>
          <cell r="F11">
            <v>10</v>
          </cell>
          <cell r="G11">
            <v>15</v>
          </cell>
          <cell r="H11">
            <v>10</v>
          </cell>
          <cell r="I11">
            <v>10</v>
          </cell>
          <cell r="J11">
            <v>13</v>
          </cell>
          <cell r="K11">
            <v>14</v>
          </cell>
          <cell r="L11">
            <v>15</v>
          </cell>
          <cell r="M11">
            <v>10</v>
          </cell>
          <cell r="N11">
            <v>10</v>
          </cell>
          <cell r="P11">
            <v>11</v>
          </cell>
          <cell r="Q11">
            <v>12</v>
          </cell>
          <cell r="R11">
            <v>16</v>
          </cell>
          <cell r="S11">
            <v>14</v>
          </cell>
        </row>
        <row r="12">
          <cell r="D12">
            <v>10</v>
          </cell>
          <cell r="E12">
            <v>10</v>
          </cell>
          <cell r="F12">
            <v>10</v>
          </cell>
          <cell r="G12">
            <v>15</v>
          </cell>
          <cell r="H12">
            <v>10</v>
          </cell>
          <cell r="I12">
            <v>10</v>
          </cell>
          <cell r="J12">
            <v>14</v>
          </cell>
          <cell r="K12">
            <v>14</v>
          </cell>
          <cell r="L12">
            <v>15</v>
          </cell>
          <cell r="M12">
            <v>10</v>
          </cell>
          <cell r="N12">
            <v>10</v>
          </cell>
          <cell r="P12">
            <v>10</v>
          </cell>
          <cell r="Q12">
            <v>12</v>
          </cell>
          <cell r="R12">
            <v>19</v>
          </cell>
          <cell r="S12">
            <v>18</v>
          </cell>
        </row>
        <row r="13">
          <cell r="D13">
            <v>13</v>
          </cell>
          <cell r="E13">
            <v>10</v>
          </cell>
          <cell r="F13">
            <v>10</v>
          </cell>
          <cell r="G13">
            <v>15</v>
          </cell>
          <cell r="H13">
            <v>10</v>
          </cell>
          <cell r="I13">
            <v>10</v>
          </cell>
          <cell r="J13">
            <v>14</v>
          </cell>
          <cell r="K13">
            <v>16</v>
          </cell>
          <cell r="L13">
            <v>20</v>
          </cell>
          <cell r="M13">
            <v>12</v>
          </cell>
          <cell r="N13">
            <v>10</v>
          </cell>
          <cell r="P13">
            <v>13</v>
          </cell>
          <cell r="Q13">
            <v>17</v>
          </cell>
          <cell r="R13">
            <v>20</v>
          </cell>
          <cell r="S13">
            <v>15</v>
          </cell>
        </row>
        <row r="14">
          <cell r="D14">
            <v>11</v>
          </cell>
          <cell r="E14">
            <v>11</v>
          </cell>
          <cell r="F14">
            <v>10</v>
          </cell>
          <cell r="G14">
            <v>15</v>
          </cell>
          <cell r="H14">
            <v>13.5</v>
          </cell>
          <cell r="I14">
            <v>12</v>
          </cell>
          <cell r="J14">
            <v>13</v>
          </cell>
          <cell r="K14">
            <v>12</v>
          </cell>
          <cell r="L14">
            <v>19</v>
          </cell>
          <cell r="M14">
            <v>10</v>
          </cell>
          <cell r="N14">
            <v>10</v>
          </cell>
          <cell r="P14">
            <v>15</v>
          </cell>
          <cell r="Q14">
            <v>16</v>
          </cell>
          <cell r="R14">
            <v>12</v>
          </cell>
          <cell r="S14">
            <v>18</v>
          </cell>
        </row>
        <row r="15">
          <cell r="D15">
            <v>11</v>
          </cell>
          <cell r="E15">
            <v>10</v>
          </cell>
          <cell r="F15">
            <v>10</v>
          </cell>
          <cell r="G15">
            <v>13</v>
          </cell>
          <cell r="H15">
            <v>12.5</v>
          </cell>
          <cell r="I15">
            <v>10</v>
          </cell>
          <cell r="J15">
            <v>13</v>
          </cell>
          <cell r="K15">
            <v>12</v>
          </cell>
          <cell r="L15">
            <v>17</v>
          </cell>
          <cell r="M15">
            <v>10</v>
          </cell>
          <cell r="N15">
            <v>10</v>
          </cell>
          <cell r="P15">
            <v>12</v>
          </cell>
          <cell r="Q15">
            <v>14</v>
          </cell>
          <cell r="R15">
            <v>13</v>
          </cell>
          <cell r="S15">
            <v>12</v>
          </cell>
        </row>
        <row r="16">
          <cell r="D16">
            <v>10</v>
          </cell>
          <cell r="E16">
            <v>10</v>
          </cell>
          <cell r="F16">
            <v>10</v>
          </cell>
          <cell r="G16">
            <v>13</v>
          </cell>
          <cell r="H16">
            <v>12.5</v>
          </cell>
          <cell r="I16">
            <v>10</v>
          </cell>
          <cell r="J16">
            <v>14</v>
          </cell>
          <cell r="K16">
            <v>16</v>
          </cell>
          <cell r="L16">
            <v>17</v>
          </cell>
          <cell r="M16">
            <v>10</v>
          </cell>
          <cell r="N16">
            <v>10</v>
          </cell>
          <cell r="P16">
            <v>11</v>
          </cell>
          <cell r="Q16">
            <v>14</v>
          </cell>
          <cell r="R16">
            <v>13</v>
          </cell>
          <cell r="S16">
            <v>13</v>
          </cell>
        </row>
        <row r="17">
          <cell r="D17" t="str">
            <v>ขส</v>
          </cell>
          <cell r="E17" t="str">
            <v>ขส</v>
          </cell>
          <cell r="F17" t="str">
            <v>ขส</v>
          </cell>
          <cell r="G17" t="str">
            <v>ขส</v>
          </cell>
          <cell r="H17" t="str">
            <v>ขส</v>
          </cell>
          <cell r="I17" t="str">
            <v>ขส</v>
          </cell>
          <cell r="J17" t="str">
            <v>ขส</v>
          </cell>
          <cell r="K17" t="str">
            <v>ขส</v>
          </cell>
          <cell r="L17" t="str">
            <v>ขส</v>
          </cell>
          <cell r="M17" t="str">
            <v>ขส</v>
          </cell>
          <cell r="N17" t="str">
            <v>ขส</v>
          </cell>
          <cell r="P17" t="str">
            <v>ขส</v>
          </cell>
          <cell r="Q17" t="str">
            <v>ขส</v>
          </cell>
          <cell r="R17" t="str">
            <v>ขส</v>
          </cell>
          <cell r="S17" t="str">
            <v>ขส</v>
          </cell>
        </row>
        <row r="18">
          <cell r="D18">
            <v>11</v>
          </cell>
          <cell r="E18">
            <v>10</v>
          </cell>
          <cell r="F18">
            <v>10</v>
          </cell>
          <cell r="G18">
            <v>15</v>
          </cell>
          <cell r="H18">
            <v>14</v>
          </cell>
          <cell r="I18">
            <v>10</v>
          </cell>
          <cell r="J18">
            <v>13</v>
          </cell>
          <cell r="K18">
            <v>10</v>
          </cell>
          <cell r="L18">
            <v>19</v>
          </cell>
          <cell r="M18">
            <v>13</v>
          </cell>
          <cell r="N18">
            <v>10</v>
          </cell>
          <cell r="P18">
            <v>10</v>
          </cell>
          <cell r="Q18">
            <v>16</v>
          </cell>
          <cell r="R18">
            <v>13</v>
          </cell>
          <cell r="S18">
            <v>17</v>
          </cell>
        </row>
        <row r="19">
          <cell r="D19">
            <v>12</v>
          </cell>
          <cell r="E19">
            <v>8</v>
          </cell>
          <cell r="F19">
            <v>10</v>
          </cell>
          <cell r="G19">
            <v>13</v>
          </cell>
          <cell r="H19">
            <v>11.5</v>
          </cell>
          <cell r="I19">
            <v>10</v>
          </cell>
          <cell r="J19">
            <v>12</v>
          </cell>
          <cell r="K19">
            <v>10</v>
          </cell>
          <cell r="L19">
            <v>16</v>
          </cell>
          <cell r="M19">
            <v>10</v>
          </cell>
          <cell r="N19">
            <v>10</v>
          </cell>
          <cell r="P19">
            <v>10</v>
          </cell>
          <cell r="Q19">
            <v>14</v>
          </cell>
          <cell r="R19">
            <v>18</v>
          </cell>
          <cell r="S19">
            <v>17</v>
          </cell>
        </row>
        <row r="20">
          <cell r="D20">
            <v>11</v>
          </cell>
          <cell r="E20">
            <v>10</v>
          </cell>
          <cell r="F20">
            <v>10</v>
          </cell>
          <cell r="G20">
            <v>15</v>
          </cell>
          <cell r="H20">
            <v>14.5</v>
          </cell>
          <cell r="I20">
            <v>10</v>
          </cell>
          <cell r="J20">
            <v>13</v>
          </cell>
          <cell r="K20">
            <v>20</v>
          </cell>
          <cell r="L20">
            <v>16</v>
          </cell>
          <cell r="M20">
            <v>13</v>
          </cell>
          <cell r="N20">
            <v>10</v>
          </cell>
          <cell r="P20">
            <v>10</v>
          </cell>
          <cell r="Q20">
            <v>14</v>
          </cell>
          <cell r="R20">
            <v>16</v>
          </cell>
          <cell r="S20">
            <v>14</v>
          </cell>
        </row>
        <row r="21">
          <cell r="D21">
            <v>12</v>
          </cell>
          <cell r="E21">
            <v>10</v>
          </cell>
          <cell r="F21">
            <v>10</v>
          </cell>
          <cell r="G21">
            <v>14</v>
          </cell>
          <cell r="H21">
            <v>10</v>
          </cell>
          <cell r="I21">
            <v>10</v>
          </cell>
          <cell r="J21">
            <v>12</v>
          </cell>
          <cell r="K21">
            <v>10</v>
          </cell>
          <cell r="L21">
            <v>15</v>
          </cell>
          <cell r="M21">
            <v>11</v>
          </cell>
          <cell r="N21">
            <v>12</v>
          </cell>
          <cell r="P21">
            <v>17</v>
          </cell>
          <cell r="Q21">
            <v>12</v>
          </cell>
          <cell r="R21">
            <v>16</v>
          </cell>
          <cell r="S21">
            <v>18</v>
          </cell>
        </row>
        <row r="22">
          <cell r="D22">
            <v>13</v>
          </cell>
          <cell r="E22">
            <v>11</v>
          </cell>
          <cell r="F22">
            <v>10</v>
          </cell>
          <cell r="G22">
            <v>15</v>
          </cell>
          <cell r="H22">
            <v>11</v>
          </cell>
          <cell r="I22">
            <v>10</v>
          </cell>
          <cell r="J22">
            <v>13</v>
          </cell>
          <cell r="K22">
            <v>12</v>
          </cell>
          <cell r="L22">
            <v>19</v>
          </cell>
          <cell r="M22">
            <v>12</v>
          </cell>
          <cell r="N22">
            <v>13</v>
          </cell>
          <cell r="P22">
            <v>13</v>
          </cell>
          <cell r="Q22">
            <v>16</v>
          </cell>
          <cell r="R22">
            <v>18</v>
          </cell>
          <cell r="S22">
            <v>18</v>
          </cell>
        </row>
        <row r="23">
          <cell r="D23">
            <v>12</v>
          </cell>
          <cell r="E23">
            <v>10</v>
          </cell>
          <cell r="F23">
            <v>10</v>
          </cell>
          <cell r="G23">
            <v>14</v>
          </cell>
          <cell r="H23">
            <v>10</v>
          </cell>
          <cell r="I23">
            <v>10</v>
          </cell>
          <cell r="J23">
            <v>11</v>
          </cell>
          <cell r="K23">
            <v>10</v>
          </cell>
          <cell r="L23">
            <v>16</v>
          </cell>
          <cell r="M23">
            <v>10</v>
          </cell>
          <cell r="N23">
            <v>10</v>
          </cell>
          <cell r="P23">
            <v>10</v>
          </cell>
          <cell r="Q23">
            <v>14</v>
          </cell>
          <cell r="R23">
            <v>13</v>
          </cell>
          <cell r="S23">
            <v>17</v>
          </cell>
        </row>
        <row r="24">
          <cell r="D24">
            <v>10</v>
          </cell>
          <cell r="E24">
            <v>10</v>
          </cell>
          <cell r="F24">
            <v>10</v>
          </cell>
          <cell r="G24">
            <v>14.5</v>
          </cell>
          <cell r="H24">
            <v>10</v>
          </cell>
          <cell r="I24">
            <v>10</v>
          </cell>
          <cell r="J24">
            <v>10</v>
          </cell>
          <cell r="K24">
            <v>16</v>
          </cell>
          <cell r="L24">
            <v>16</v>
          </cell>
          <cell r="M24">
            <v>11</v>
          </cell>
          <cell r="N24">
            <v>10</v>
          </cell>
          <cell r="P24">
            <v>10</v>
          </cell>
          <cell r="Q24">
            <v>14</v>
          </cell>
          <cell r="R24">
            <v>10</v>
          </cell>
          <cell r="S24">
            <v>10</v>
          </cell>
        </row>
        <row r="25">
          <cell r="D25">
            <v>13</v>
          </cell>
          <cell r="E25">
            <v>10</v>
          </cell>
          <cell r="F25">
            <v>10</v>
          </cell>
          <cell r="G25">
            <v>16</v>
          </cell>
          <cell r="H25">
            <v>12</v>
          </cell>
          <cell r="I25">
            <v>10</v>
          </cell>
          <cell r="J25">
            <v>11</v>
          </cell>
          <cell r="K25">
            <v>10</v>
          </cell>
          <cell r="L25">
            <v>18</v>
          </cell>
          <cell r="M25">
            <v>12</v>
          </cell>
          <cell r="N25">
            <v>13</v>
          </cell>
          <cell r="P25">
            <v>10</v>
          </cell>
          <cell r="Q25">
            <v>16</v>
          </cell>
          <cell r="R25">
            <v>19</v>
          </cell>
          <cell r="S25">
            <v>18</v>
          </cell>
        </row>
        <row r="26">
          <cell r="D26">
            <v>12</v>
          </cell>
          <cell r="E26">
            <v>11</v>
          </cell>
          <cell r="F26">
            <v>10</v>
          </cell>
          <cell r="G26">
            <v>16</v>
          </cell>
          <cell r="H26">
            <v>10</v>
          </cell>
          <cell r="I26">
            <v>10</v>
          </cell>
          <cell r="J26">
            <v>12</v>
          </cell>
          <cell r="K26">
            <v>10</v>
          </cell>
          <cell r="L26">
            <v>18</v>
          </cell>
          <cell r="M26">
            <v>10</v>
          </cell>
          <cell r="N26">
            <v>10</v>
          </cell>
          <cell r="P26">
            <v>10</v>
          </cell>
          <cell r="Q26">
            <v>16</v>
          </cell>
          <cell r="R26">
            <v>19</v>
          </cell>
          <cell r="S26">
            <v>12</v>
          </cell>
        </row>
        <row r="27">
          <cell r="D27" t="str">
            <v>ขส</v>
          </cell>
          <cell r="E27" t="str">
            <v>ขส</v>
          </cell>
          <cell r="F27" t="str">
            <v>ขส</v>
          </cell>
          <cell r="G27" t="str">
            <v>ขส</v>
          </cell>
          <cell r="H27" t="str">
            <v>ขส</v>
          </cell>
          <cell r="I27" t="str">
            <v>ขส</v>
          </cell>
          <cell r="J27" t="str">
            <v>ขส</v>
          </cell>
          <cell r="K27" t="str">
            <v>ขส</v>
          </cell>
          <cell r="L27" t="str">
            <v>ขส</v>
          </cell>
          <cell r="M27" t="str">
            <v>ขส</v>
          </cell>
          <cell r="N27" t="str">
            <v>ขส</v>
          </cell>
          <cell r="P27" t="str">
            <v>ขส</v>
          </cell>
          <cell r="Q27" t="str">
            <v>ขส</v>
          </cell>
          <cell r="R27" t="str">
            <v>ขส</v>
          </cell>
          <cell r="S27" t="str">
            <v>ขส</v>
          </cell>
        </row>
        <row r="28">
          <cell r="D28">
            <v>15</v>
          </cell>
          <cell r="E28">
            <v>10</v>
          </cell>
          <cell r="F28">
            <v>10</v>
          </cell>
          <cell r="G28">
            <v>15</v>
          </cell>
          <cell r="H28">
            <v>11</v>
          </cell>
          <cell r="I28">
            <v>13</v>
          </cell>
          <cell r="J28">
            <v>13</v>
          </cell>
          <cell r="K28">
            <v>14</v>
          </cell>
          <cell r="L28">
            <v>20</v>
          </cell>
          <cell r="M28">
            <v>10</v>
          </cell>
          <cell r="N28">
            <v>14</v>
          </cell>
          <cell r="P28">
            <v>11</v>
          </cell>
          <cell r="Q28">
            <v>17</v>
          </cell>
          <cell r="R28">
            <v>14</v>
          </cell>
          <cell r="S28">
            <v>18</v>
          </cell>
        </row>
        <row r="29">
          <cell r="D29">
            <v>16</v>
          </cell>
          <cell r="E29">
            <v>12</v>
          </cell>
          <cell r="F29">
            <v>12</v>
          </cell>
          <cell r="G29">
            <v>15</v>
          </cell>
          <cell r="H29">
            <v>18</v>
          </cell>
          <cell r="I29">
            <v>16</v>
          </cell>
          <cell r="J29">
            <v>13</v>
          </cell>
          <cell r="K29">
            <v>10</v>
          </cell>
          <cell r="L29">
            <v>20</v>
          </cell>
          <cell r="M29">
            <v>13</v>
          </cell>
          <cell r="N29">
            <v>10</v>
          </cell>
          <cell r="P29">
            <v>17</v>
          </cell>
          <cell r="Q29">
            <v>17</v>
          </cell>
          <cell r="R29">
            <v>20</v>
          </cell>
          <cell r="S29">
            <v>18</v>
          </cell>
        </row>
        <row r="30">
          <cell r="D30">
            <v>10</v>
          </cell>
          <cell r="E30">
            <v>10</v>
          </cell>
          <cell r="F30">
            <v>10</v>
          </cell>
          <cell r="G30">
            <v>13</v>
          </cell>
          <cell r="H30">
            <v>10</v>
          </cell>
          <cell r="I30">
            <v>10</v>
          </cell>
          <cell r="J30">
            <v>12</v>
          </cell>
          <cell r="K30">
            <v>14</v>
          </cell>
          <cell r="L30">
            <v>15</v>
          </cell>
          <cell r="M30">
            <v>10</v>
          </cell>
          <cell r="N30">
            <v>10</v>
          </cell>
          <cell r="P30">
            <v>11</v>
          </cell>
          <cell r="Q30">
            <v>13</v>
          </cell>
          <cell r="R30">
            <v>10</v>
          </cell>
          <cell r="S30">
            <v>17</v>
          </cell>
        </row>
        <row r="31">
          <cell r="D31">
            <v>12</v>
          </cell>
          <cell r="E31">
            <v>10</v>
          </cell>
          <cell r="F31">
            <v>10</v>
          </cell>
          <cell r="G31">
            <v>16</v>
          </cell>
          <cell r="H31">
            <v>15.5</v>
          </cell>
          <cell r="I31">
            <v>13</v>
          </cell>
          <cell r="J31">
            <v>14</v>
          </cell>
          <cell r="K31">
            <v>10</v>
          </cell>
          <cell r="L31">
            <v>19</v>
          </cell>
          <cell r="M31">
            <v>12</v>
          </cell>
          <cell r="N31">
            <v>12</v>
          </cell>
          <cell r="P31">
            <v>12</v>
          </cell>
          <cell r="Q31">
            <v>16</v>
          </cell>
          <cell r="R31">
            <v>20</v>
          </cell>
          <cell r="S31">
            <v>18</v>
          </cell>
        </row>
        <row r="32">
          <cell r="D32" t="str">
            <v>ขส</v>
          </cell>
          <cell r="E32" t="str">
            <v>ขส</v>
          </cell>
          <cell r="F32" t="str">
            <v>ขส</v>
          </cell>
          <cell r="G32" t="str">
            <v>ขส</v>
          </cell>
          <cell r="H32" t="str">
            <v>ขส</v>
          </cell>
          <cell r="I32" t="str">
            <v>ขส</v>
          </cell>
          <cell r="J32" t="str">
            <v>ขส</v>
          </cell>
          <cell r="K32" t="str">
            <v>ขส</v>
          </cell>
          <cell r="L32" t="str">
            <v>ขส</v>
          </cell>
          <cell r="M32" t="str">
            <v>ขส</v>
          </cell>
          <cell r="N32" t="str">
            <v>ขส</v>
          </cell>
          <cell r="P32" t="str">
            <v>ขส</v>
          </cell>
          <cell r="Q32" t="str">
            <v>ขส</v>
          </cell>
          <cell r="R32" t="str">
            <v>ขส</v>
          </cell>
          <cell r="S32" t="str">
            <v>ขส</v>
          </cell>
        </row>
        <row r="33">
          <cell r="D33">
            <v>13</v>
          </cell>
          <cell r="E33">
            <v>10</v>
          </cell>
          <cell r="F33">
            <v>10</v>
          </cell>
          <cell r="G33">
            <v>13</v>
          </cell>
          <cell r="H33">
            <v>14</v>
          </cell>
          <cell r="I33">
            <v>11</v>
          </cell>
          <cell r="J33">
            <v>14</v>
          </cell>
          <cell r="K33">
            <v>10</v>
          </cell>
          <cell r="L33">
            <v>20</v>
          </cell>
          <cell r="M33">
            <v>14</v>
          </cell>
          <cell r="N33">
            <v>11</v>
          </cell>
          <cell r="P33">
            <v>17</v>
          </cell>
          <cell r="Q33">
            <v>17</v>
          </cell>
          <cell r="R33">
            <v>18</v>
          </cell>
          <cell r="S33">
            <v>18</v>
          </cell>
        </row>
        <row r="34">
          <cell r="D34" t="str">
            <v>ขส</v>
          </cell>
          <cell r="E34" t="str">
            <v>ขส</v>
          </cell>
          <cell r="F34" t="str">
            <v>ขส</v>
          </cell>
          <cell r="G34" t="str">
            <v>ขส</v>
          </cell>
          <cell r="H34" t="str">
            <v>ขส</v>
          </cell>
          <cell r="I34" t="str">
            <v>ขส</v>
          </cell>
          <cell r="J34" t="str">
            <v>ขส</v>
          </cell>
          <cell r="K34" t="str">
            <v>ขส</v>
          </cell>
          <cell r="L34" t="str">
            <v>ขส</v>
          </cell>
          <cell r="M34" t="str">
            <v>ขส</v>
          </cell>
          <cell r="N34" t="str">
            <v>ขส</v>
          </cell>
          <cell r="P34" t="str">
            <v>ขส</v>
          </cell>
          <cell r="Q34" t="str">
            <v>ขส</v>
          </cell>
          <cell r="R34" t="str">
            <v>ขส</v>
          </cell>
          <cell r="S34" t="str">
            <v>ขส</v>
          </cell>
        </row>
        <row r="35">
          <cell r="D35" t="str">
            <v>ขส</v>
          </cell>
          <cell r="E35" t="str">
            <v>ขส</v>
          </cell>
          <cell r="F35" t="str">
            <v>ขส</v>
          </cell>
          <cell r="G35" t="str">
            <v>ขส</v>
          </cell>
          <cell r="H35" t="str">
            <v>ขส</v>
          </cell>
          <cell r="I35" t="str">
            <v>ขส</v>
          </cell>
          <cell r="J35" t="str">
            <v>ขส</v>
          </cell>
          <cell r="K35" t="str">
            <v>ขส</v>
          </cell>
          <cell r="L35" t="str">
            <v>ขส</v>
          </cell>
          <cell r="M35" t="str">
            <v>ขส</v>
          </cell>
          <cell r="N35" t="str">
            <v>ขส</v>
          </cell>
          <cell r="P35" t="str">
            <v>ขส</v>
          </cell>
          <cell r="Q35" t="str">
            <v>ขส</v>
          </cell>
          <cell r="R35" t="str">
            <v>ขส</v>
          </cell>
          <cell r="S35" t="str">
            <v>ขส</v>
          </cell>
        </row>
        <row r="36">
          <cell r="D36">
            <v>18</v>
          </cell>
          <cell r="E36">
            <v>10</v>
          </cell>
          <cell r="F36">
            <v>13</v>
          </cell>
          <cell r="G36">
            <v>15</v>
          </cell>
          <cell r="H36">
            <v>10.5</v>
          </cell>
          <cell r="I36">
            <v>12</v>
          </cell>
          <cell r="J36">
            <v>17</v>
          </cell>
          <cell r="K36">
            <v>14</v>
          </cell>
          <cell r="L36">
            <v>20</v>
          </cell>
          <cell r="M36">
            <v>12</v>
          </cell>
          <cell r="N36">
            <v>12</v>
          </cell>
          <cell r="P36">
            <v>16</v>
          </cell>
          <cell r="Q36">
            <v>17</v>
          </cell>
          <cell r="R36">
            <v>18</v>
          </cell>
          <cell r="S36">
            <v>20</v>
          </cell>
        </row>
        <row r="37">
          <cell r="D37">
            <v>12</v>
          </cell>
          <cell r="E37">
            <v>10</v>
          </cell>
          <cell r="F37">
            <v>10</v>
          </cell>
          <cell r="G37">
            <v>13</v>
          </cell>
          <cell r="H37">
            <v>11</v>
          </cell>
          <cell r="I37">
            <v>12</v>
          </cell>
          <cell r="J37">
            <v>12</v>
          </cell>
          <cell r="K37">
            <v>14</v>
          </cell>
          <cell r="L37">
            <v>20</v>
          </cell>
          <cell r="M37">
            <v>11</v>
          </cell>
          <cell r="N37">
            <v>10</v>
          </cell>
          <cell r="P37">
            <v>16</v>
          </cell>
          <cell r="Q37">
            <v>18</v>
          </cell>
          <cell r="R37">
            <v>18</v>
          </cell>
          <cell r="S37">
            <v>17</v>
          </cell>
        </row>
        <row r="38">
          <cell r="D38">
            <v>10</v>
          </cell>
          <cell r="E38">
            <v>10</v>
          </cell>
          <cell r="F38">
            <v>10</v>
          </cell>
          <cell r="G38">
            <v>15</v>
          </cell>
          <cell r="H38">
            <v>12</v>
          </cell>
          <cell r="I38">
            <v>10</v>
          </cell>
          <cell r="J38">
            <v>15</v>
          </cell>
          <cell r="K38">
            <v>10</v>
          </cell>
          <cell r="L38">
            <v>16</v>
          </cell>
          <cell r="M38">
            <v>12</v>
          </cell>
          <cell r="N38">
            <v>10</v>
          </cell>
          <cell r="P38">
            <v>10</v>
          </cell>
          <cell r="Q38">
            <v>13</v>
          </cell>
          <cell r="R38">
            <v>18</v>
          </cell>
          <cell r="S38">
            <v>18</v>
          </cell>
        </row>
        <row r="39">
          <cell r="D39">
            <v>10</v>
          </cell>
          <cell r="E39">
            <v>10</v>
          </cell>
          <cell r="F39">
            <v>10</v>
          </cell>
          <cell r="G39">
            <v>14.5</v>
          </cell>
          <cell r="H39">
            <v>10</v>
          </cell>
          <cell r="I39">
            <v>11</v>
          </cell>
          <cell r="J39">
            <v>14</v>
          </cell>
          <cell r="K39">
            <v>16</v>
          </cell>
          <cell r="L39">
            <v>16</v>
          </cell>
          <cell r="M39">
            <v>10</v>
          </cell>
          <cell r="N39">
            <v>10</v>
          </cell>
          <cell r="P39">
            <v>15</v>
          </cell>
          <cell r="Q39">
            <v>13</v>
          </cell>
          <cell r="R39">
            <v>18</v>
          </cell>
          <cell r="S39">
            <v>18</v>
          </cell>
        </row>
        <row r="40">
          <cell r="D40">
            <v>12</v>
          </cell>
          <cell r="E40">
            <v>10</v>
          </cell>
          <cell r="F40">
            <v>10</v>
          </cell>
          <cell r="G40">
            <v>15</v>
          </cell>
          <cell r="H40">
            <v>11</v>
          </cell>
          <cell r="I40">
            <v>10</v>
          </cell>
          <cell r="J40">
            <v>13</v>
          </cell>
          <cell r="K40">
            <v>12</v>
          </cell>
          <cell r="L40">
            <v>17</v>
          </cell>
          <cell r="M40">
            <v>11</v>
          </cell>
          <cell r="N40">
            <v>14</v>
          </cell>
          <cell r="P40">
            <v>11</v>
          </cell>
          <cell r="Q40">
            <v>14</v>
          </cell>
          <cell r="R40">
            <v>18</v>
          </cell>
          <cell r="S40">
            <v>18</v>
          </cell>
        </row>
        <row r="41">
          <cell r="D41" t="str">
            <v>ขส</v>
          </cell>
          <cell r="E41" t="str">
            <v>ขส</v>
          </cell>
          <cell r="F41" t="str">
            <v>ขส</v>
          </cell>
          <cell r="G41" t="str">
            <v>ขส</v>
          </cell>
          <cell r="H41" t="str">
            <v>ขส</v>
          </cell>
          <cell r="I41" t="str">
            <v>ขส</v>
          </cell>
          <cell r="J41" t="str">
            <v>ขส</v>
          </cell>
          <cell r="K41" t="str">
            <v>ขส</v>
          </cell>
          <cell r="L41" t="str">
            <v>ขส</v>
          </cell>
          <cell r="M41" t="str">
            <v>ขส</v>
          </cell>
          <cell r="N41" t="str">
            <v>ขส</v>
          </cell>
          <cell r="P41" t="str">
            <v>ขส</v>
          </cell>
          <cell r="Q41" t="str">
            <v>ขส</v>
          </cell>
          <cell r="R41" t="str">
            <v>ขส</v>
          </cell>
          <cell r="S41" t="str">
            <v>ขส</v>
          </cell>
        </row>
        <row r="42">
          <cell r="D42">
            <v>12</v>
          </cell>
          <cell r="E42">
            <v>11</v>
          </cell>
          <cell r="F42">
            <v>10</v>
          </cell>
          <cell r="G42">
            <v>16</v>
          </cell>
          <cell r="H42">
            <v>13.5</v>
          </cell>
          <cell r="I42">
            <v>12</v>
          </cell>
          <cell r="J42">
            <v>16</v>
          </cell>
          <cell r="K42">
            <v>10</v>
          </cell>
          <cell r="L42">
            <v>15</v>
          </cell>
          <cell r="M42">
            <v>14</v>
          </cell>
          <cell r="N42">
            <v>14</v>
          </cell>
          <cell r="P42">
            <v>10</v>
          </cell>
          <cell r="Q42">
            <v>12</v>
          </cell>
          <cell r="R42">
            <v>20</v>
          </cell>
          <cell r="S42">
            <v>17</v>
          </cell>
        </row>
        <row r="43">
          <cell r="D43" t="str">
            <v>ขส</v>
          </cell>
          <cell r="E43" t="str">
            <v>ขส</v>
          </cell>
          <cell r="F43" t="str">
            <v>ขส</v>
          </cell>
          <cell r="G43" t="str">
            <v>ขส</v>
          </cell>
          <cell r="H43" t="str">
            <v>ขส</v>
          </cell>
          <cell r="I43" t="str">
            <v>ขส</v>
          </cell>
          <cell r="J43" t="str">
            <v>ขส</v>
          </cell>
          <cell r="K43" t="str">
            <v>ขส</v>
          </cell>
          <cell r="L43" t="str">
            <v>ขส</v>
          </cell>
          <cell r="M43" t="str">
            <v>ขส</v>
          </cell>
          <cell r="N43" t="str">
            <v>ขส</v>
          </cell>
          <cell r="P43" t="str">
            <v>ขส</v>
          </cell>
          <cell r="Q43" t="str">
            <v>ขส</v>
          </cell>
          <cell r="R43" t="str">
            <v>ขส</v>
          </cell>
          <cell r="S43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F11" t="str">
            <v>มส</v>
          </cell>
          <cell r="G11" t="str">
            <v>มส</v>
          </cell>
          <cell r="H11" t="str">
            <v>มส</v>
          </cell>
          <cell r="I11" t="str">
            <v>มส</v>
          </cell>
          <cell r="J11" t="str">
            <v>มส</v>
          </cell>
          <cell r="K11" t="str">
            <v>มส</v>
          </cell>
          <cell r="L11" t="str">
            <v>มส</v>
          </cell>
          <cell r="M11" t="str">
            <v>มส</v>
          </cell>
          <cell r="N11" t="str">
            <v>มส</v>
          </cell>
          <cell r="O11" t="str">
            <v>มส</v>
          </cell>
          <cell r="P11" t="str">
            <v>มส</v>
          </cell>
          <cell r="Q11" t="str">
            <v>มส</v>
          </cell>
          <cell r="R11" t="str">
            <v>มส</v>
          </cell>
          <cell r="S11" t="str">
            <v>มส</v>
          </cell>
          <cell r="T11" t="str">
            <v>มส</v>
          </cell>
          <cell r="U11" t="str">
            <v>มส</v>
          </cell>
          <cell r="V11" t="str">
            <v>มส</v>
          </cell>
          <cell r="W11" t="str">
            <v>มส</v>
          </cell>
          <cell r="X11" t="str">
            <v>มส</v>
          </cell>
          <cell r="Y11" t="str">
            <v>มส</v>
          </cell>
          <cell r="AA11" t="str">
            <v/>
          </cell>
          <cell r="AB11" t="str">
            <v>มส</v>
          </cell>
          <cell r="AC11" t="str">
            <v>มส</v>
          </cell>
          <cell r="AD11" t="str">
            <v>มส</v>
          </cell>
          <cell r="AE11" t="str">
            <v>มส</v>
          </cell>
          <cell r="AF11" t="str">
            <v>มส</v>
          </cell>
          <cell r="AG11" t="str">
            <v>มส</v>
          </cell>
          <cell r="AH11" t="str">
            <v>มส</v>
          </cell>
          <cell r="AI11" t="str">
            <v>มส</v>
          </cell>
          <cell r="AK11" t="str">
            <v/>
          </cell>
          <cell r="BC11" t="str">
            <v>มผ</v>
          </cell>
          <cell r="BD11" t="str">
            <v>มผ</v>
          </cell>
          <cell r="BE11" t="str">
            <v>มผ</v>
          </cell>
          <cell r="BF11" t="str">
            <v>มผ</v>
          </cell>
          <cell r="BG11" t="str">
            <v>ไม่ผ่าน</v>
          </cell>
          <cell r="BH11" t="str">
            <v>-</v>
          </cell>
        </row>
        <row r="12">
          <cell r="D12">
            <v>50</v>
          </cell>
          <cell r="E12">
            <v>1</v>
          </cell>
          <cell r="F12">
            <v>58.5</v>
          </cell>
          <cell r="G12">
            <v>1.5</v>
          </cell>
          <cell r="H12">
            <v>50</v>
          </cell>
          <cell r="I12">
            <v>1</v>
          </cell>
          <cell r="J12">
            <v>74.5</v>
          </cell>
          <cell r="K12">
            <v>3</v>
          </cell>
          <cell r="L12">
            <v>53</v>
          </cell>
          <cell r="M12">
            <v>1</v>
          </cell>
          <cell r="N12">
            <v>55</v>
          </cell>
          <cell r="O12">
            <v>1.5</v>
          </cell>
          <cell r="P12">
            <v>62</v>
          </cell>
          <cell r="Q12">
            <v>2</v>
          </cell>
          <cell r="R12">
            <v>83</v>
          </cell>
          <cell r="S12">
            <v>4</v>
          </cell>
          <cell r="T12">
            <v>65</v>
          </cell>
          <cell r="U12">
            <v>2.5</v>
          </cell>
          <cell r="V12">
            <v>57</v>
          </cell>
          <cell r="W12">
            <v>1.5</v>
          </cell>
          <cell r="X12">
            <v>54</v>
          </cell>
          <cell r="Y12">
            <v>1</v>
          </cell>
          <cell r="AA12" t="str">
            <v/>
          </cell>
          <cell r="AB12">
            <v>61</v>
          </cell>
          <cell r="AC12">
            <v>2</v>
          </cell>
          <cell r="AD12">
            <v>59</v>
          </cell>
          <cell r="AE12">
            <v>1.5</v>
          </cell>
          <cell r="AF12">
            <v>95</v>
          </cell>
          <cell r="AG12">
            <v>4</v>
          </cell>
          <cell r="AH12">
            <v>93</v>
          </cell>
          <cell r="AI12">
            <v>4</v>
          </cell>
          <cell r="AK12" t="str">
            <v/>
          </cell>
          <cell r="BC12" t="str">
            <v>ผ</v>
          </cell>
          <cell r="BD12" t="str">
            <v>ผ</v>
          </cell>
          <cell r="BE12" t="str">
            <v>ผ</v>
          </cell>
          <cell r="BF12" t="str">
            <v>ผ</v>
          </cell>
          <cell r="BG12" t="str">
            <v>ผ่าน</v>
          </cell>
          <cell r="BH12" t="str">
            <v>ดนตรีสากล (กีตาร์)</v>
          </cell>
        </row>
        <row r="13">
          <cell r="D13">
            <v>57</v>
          </cell>
          <cell r="E13">
            <v>1.5</v>
          </cell>
          <cell r="F13">
            <v>60</v>
          </cell>
          <cell r="G13">
            <v>2</v>
          </cell>
          <cell r="H13">
            <v>50</v>
          </cell>
          <cell r="I13">
            <v>1</v>
          </cell>
          <cell r="J13">
            <v>66.5</v>
          </cell>
          <cell r="K13">
            <v>2.5</v>
          </cell>
          <cell r="L13">
            <v>55</v>
          </cell>
          <cell r="M13">
            <v>1.5</v>
          </cell>
          <cell r="N13">
            <v>60</v>
          </cell>
          <cell r="O13">
            <v>2</v>
          </cell>
          <cell r="P13">
            <v>61</v>
          </cell>
          <cell r="Q13">
            <v>2</v>
          </cell>
          <cell r="R13">
            <v>82</v>
          </cell>
          <cell r="S13">
            <v>4</v>
          </cell>
          <cell r="T13">
            <v>76</v>
          </cell>
          <cell r="U13">
            <v>3.5</v>
          </cell>
          <cell r="V13">
            <v>56</v>
          </cell>
          <cell r="W13">
            <v>1.5</v>
          </cell>
          <cell r="X13">
            <v>52</v>
          </cell>
          <cell r="Y13">
            <v>1</v>
          </cell>
          <cell r="AA13" t="str">
            <v/>
          </cell>
          <cell r="AB13">
            <v>53</v>
          </cell>
          <cell r="AC13">
            <v>1</v>
          </cell>
          <cell r="AD13">
            <v>74</v>
          </cell>
          <cell r="AE13">
            <v>3</v>
          </cell>
          <cell r="AF13">
            <v>93</v>
          </cell>
          <cell r="AG13">
            <v>4</v>
          </cell>
          <cell r="AH13">
            <v>76</v>
          </cell>
          <cell r="AI13">
            <v>3.5</v>
          </cell>
          <cell r="AK13" t="str">
            <v/>
          </cell>
          <cell r="BC13" t="str">
            <v>ผ</v>
          </cell>
          <cell r="BD13" t="str">
            <v>ผ</v>
          </cell>
          <cell r="BE13" t="str">
            <v>ผ</v>
          </cell>
          <cell r="BF13" t="str">
            <v>ผ</v>
          </cell>
          <cell r="BG13" t="str">
            <v>ผ่าน</v>
          </cell>
          <cell r="BH13" t="str">
            <v>ภาษาไทยสร้างสรรค์</v>
          </cell>
        </row>
        <row r="14">
          <cell r="D14">
            <v>63</v>
          </cell>
          <cell r="E14">
            <v>2</v>
          </cell>
          <cell r="F14">
            <v>61</v>
          </cell>
          <cell r="G14">
            <v>2</v>
          </cell>
          <cell r="H14">
            <v>52</v>
          </cell>
          <cell r="I14">
            <v>1</v>
          </cell>
          <cell r="J14">
            <v>83</v>
          </cell>
          <cell r="K14">
            <v>4</v>
          </cell>
          <cell r="L14">
            <v>56</v>
          </cell>
          <cell r="M14">
            <v>1.5</v>
          </cell>
          <cell r="N14">
            <v>75</v>
          </cell>
          <cell r="O14">
            <v>3.5</v>
          </cell>
          <cell r="P14">
            <v>81</v>
          </cell>
          <cell r="Q14">
            <v>4</v>
          </cell>
          <cell r="R14">
            <v>86</v>
          </cell>
          <cell r="S14">
            <v>4</v>
          </cell>
          <cell r="T14">
            <v>71</v>
          </cell>
          <cell r="U14">
            <v>3</v>
          </cell>
          <cell r="V14">
            <v>67.5</v>
          </cell>
          <cell r="W14">
            <v>2.5</v>
          </cell>
          <cell r="X14">
            <v>55</v>
          </cell>
          <cell r="Y14">
            <v>1.5</v>
          </cell>
          <cell r="AA14" t="str">
            <v/>
          </cell>
          <cell r="AB14">
            <v>56</v>
          </cell>
          <cell r="AC14">
            <v>1.5</v>
          </cell>
          <cell r="AD14">
            <v>66</v>
          </cell>
          <cell r="AE14">
            <v>2.5</v>
          </cell>
          <cell r="AF14">
            <v>80</v>
          </cell>
          <cell r="AG14">
            <v>4</v>
          </cell>
          <cell r="AH14">
            <v>82</v>
          </cell>
          <cell r="AI14">
            <v>4</v>
          </cell>
          <cell r="AK14" t="str">
            <v/>
          </cell>
          <cell r="BC14" t="str">
            <v>ผ</v>
          </cell>
          <cell r="BD14" t="str">
            <v>ผ</v>
          </cell>
          <cell r="BE14" t="str">
            <v>ผ</v>
          </cell>
          <cell r="BF14" t="str">
            <v>ผ</v>
          </cell>
          <cell r="BG14" t="str">
            <v>ผ่าน</v>
          </cell>
          <cell r="BH14" t="str">
            <v>กีฬา</v>
          </cell>
        </row>
        <row r="15">
          <cell r="D15">
            <v>61</v>
          </cell>
          <cell r="E15">
            <v>2</v>
          </cell>
          <cell r="F15">
            <v>60</v>
          </cell>
          <cell r="G15">
            <v>2</v>
          </cell>
          <cell r="H15">
            <v>50</v>
          </cell>
          <cell r="I15">
            <v>1</v>
          </cell>
          <cell r="J15">
            <v>60</v>
          </cell>
          <cell r="K15">
            <v>2</v>
          </cell>
          <cell r="L15">
            <v>54.5</v>
          </cell>
          <cell r="M15">
            <v>1</v>
          </cell>
          <cell r="N15">
            <v>55</v>
          </cell>
          <cell r="O15">
            <v>1.5</v>
          </cell>
          <cell r="P15">
            <v>80</v>
          </cell>
          <cell r="Q15">
            <v>4</v>
          </cell>
          <cell r="R15">
            <v>72</v>
          </cell>
          <cell r="S15">
            <v>3</v>
          </cell>
          <cell r="T15">
            <v>62</v>
          </cell>
          <cell r="U15">
            <v>2</v>
          </cell>
          <cell r="V15">
            <v>58.5</v>
          </cell>
          <cell r="W15">
            <v>1.5</v>
          </cell>
          <cell r="X15">
            <v>53</v>
          </cell>
          <cell r="Y15">
            <v>1</v>
          </cell>
          <cell r="AA15" t="str">
            <v/>
          </cell>
          <cell r="AB15">
            <v>62</v>
          </cell>
          <cell r="AC15">
            <v>2</v>
          </cell>
          <cell r="AD15">
            <v>58</v>
          </cell>
          <cell r="AE15">
            <v>1.5</v>
          </cell>
          <cell r="AF15">
            <v>89</v>
          </cell>
          <cell r="AG15">
            <v>4</v>
          </cell>
          <cell r="AH15">
            <v>86</v>
          </cell>
          <cell r="AI15">
            <v>4</v>
          </cell>
          <cell r="AK15" t="str">
            <v/>
          </cell>
          <cell r="BC15" t="str">
            <v>ผ</v>
          </cell>
          <cell r="BD15" t="str">
            <v>ผ</v>
          </cell>
          <cell r="BE15" t="str">
            <v>ผ</v>
          </cell>
          <cell r="BF15" t="str">
            <v>ผ</v>
          </cell>
          <cell r="BG15" t="str">
            <v>ผ่าน</v>
          </cell>
          <cell r="BH15" t="str">
            <v>มือวิเศษ</v>
          </cell>
        </row>
        <row r="16">
          <cell r="D16">
            <v>68</v>
          </cell>
          <cell r="E16">
            <v>2.5</v>
          </cell>
          <cell r="F16">
            <v>61</v>
          </cell>
          <cell r="G16">
            <v>2</v>
          </cell>
          <cell r="H16">
            <v>53.5</v>
          </cell>
          <cell r="I16">
            <v>1</v>
          </cell>
          <cell r="J16">
            <v>71.5</v>
          </cell>
          <cell r="K16">
            <v>3</v>
          </cell>
          <cell r="L16">
            <v>56.5</v>
          </cell>
          <cell r="M16">
            <v>1.5</v>
          </cell>
          <cell r="N16">
            <v>75</v>
          </cell>
          <cell r="O16">
            <v>3.5</v>
          </cell>
          <cell r="P16">
            <v>86</v>
          </cell>
          <cell r="Q16">
            <v>4</v>
          </cell>
          <cell r="R16">
            <v>91</v>
          </cell>
          <cell r="S16">
            <v>4</v>
          </cell>
          <cell r="T16">
            <v>76</v>
          </cell>
          <cell r="U16">
            <v>3.5</v>
          </cell>
          <cell r="V16">
            <v>75</v>
          </cell>
          <cell r="W16">
            <v>3.5</v>
          </cell>
          <cell r="X16">
            <v>64</v>
          </cell>
          <cell r="Y16">
            <v>2</v>
          </cell>
          <cell r="AA16" t="str">
            <v/>
          </cell>
          <cell r="AB16">
            <v>65</v>
          </cell>
          <cell r="AC16">
            <v>2.5</v>
          </cell>
          <cell r="AD16">
            <v>72</v>
          </cell>
          <cell r="AE16">
            <v>3</v>
          </cell>
          <cell r="AF16">
            <v>92</v>
          </cell>
          <cell r="AG16">
            <v>4</v>
          </cell>
          <cell r="AH16">
            <v>75</v>
          </cell>
          <cell r="AI16">
            <v>3.5</v>
          </cell>
          <cell r="AK16" t="str">
            <v/>
          </cell>
          <cell r="BC16" t="str">
            <v>ผ</v>
          </cell>
          <cell r="BD16" t="str">
            <v>ผ</v>
          </cell>
          <cell r="BE16" t="str">
            <v>ผ</v>
          </cell>
          <cell r="BF16" t="str">
            <v>ผ</v>
          </cell>
          <cell r="BG16" t="str">
            <v>ผ่าน</v>
          </cell>
          <cell r="BH16" t="str">
            <v>กีฬา</v>
          </cell>
        </row>
        <row r="17">
          <cell r="D17">
            <v>60</v>
          </cell>
          <cell r="E17">
            <v>2</v>
          </cell>
          <cell r="F17">
            <v>77.5</v>
          </cell>
          <cell r="G17">
            <v>3.5</v>
          </cell>
          <cell r="H17">
            <v>65</v>
          </cell>
          <cell r="I17">
            <v>2.5</v>
          </cell>
          <cell r="J17">
            <v>77</v>
          </cell>
          <cell r="K17">
            <v>3.5</v>
          </cell>
          <cell r="L17">
            <v>76</v>
          </cell>
          <cell r="M17">
            <v>3.5</v>
          </cell>
          <cell r="N17">
            <v>81</v>
          </cell>
          <cell r="O17">
            <v>4</v>
          </cell>
          <cell r="P17">
            <v>82</v>
          </cell>
          <cell r="Q17">
            <v>4</v>
          </cell>
          <cell r="R17">
            <v>90</v>
          </cell>
          <cell r="S17">
            <v>4</v>
          </cell>
          <cell r="T17">
            <v>72</v>
          </cell>
          <cell r="U17">
            <v>3</v>
          </cell>
          <cell r="V17">
            <v>64.5</v>
          </cell>
          <cell r="W17">
            <v>2</v>
          </cell>
          <cell r="X17">
            <v>54</v>
          </cell>
          <cell r="Y17">
            <v>1</v>
          </cell>
          <cell r="AA17" t="str">
            <v/>
          </cell>
          <cell r="AB17">
            <v>75</v>
          </cell>
          <cell r="AC17">
            <v>3.5</v>
          </cell>
          <cell r="AD17">
            <v>67</v>
          </cell>
          <cell r="AE17">
            <v>2.5</v>
          </cell>
          <cell r="AF17">
            <v>75</v>
          </cell>
          <cell r="AG17">
            <v>3.5</v>
          </cell>
          <cell r="AH17">
            <v>89</v>
          </cell>
          <cell r="AI17">
            <v>4</v>
          </cell>
          <cell r="AK17" t="str">
            <v/>
          </cell>
          <cell r="BC17" t="str">
            <v>ผ</v>
          </cell>
          <cell r="BD17" t="str">
            <v>ผ</v>
          </cell>
          <cell r="BE17" t="str">
            <v>ผ</v>
          </cell>
          <cell r="BF17" t="str">
            <v>ผ</v>
          </cell>
          <cell r="BG17" t="str">
            <v>ผ่าน</v>
          </cell>
          <cell r="BH17" t="str">
            <v>กีฬา</v>
          </cell>
        </row>
        <row r="18">
          <cell r="D18">
            <v>60</v>
          </cell>
          <cell r="E18">
            <v>2</v>
          </cell>
          <cell r="F18">
            <v>62</v>
          </cell>
          <cell r="G18">
            <v>2</v>
          </cell>
          <cell r="H18">
            <v>62</v>
          </cell>
          <cell r="I18">
            <v>2</v>
          </cell>
          <cell r="J18">
            <v>76.75</v>
          </cell>
          <cell r="K18">
            <v>3.5</v>
          </cell>
          <cell r="L18">
            <v>60</v>
          </cell>
          <cell r="M18">
            <v>2</v>
          </cell>
          <cell r="N18">
            <v>55</v>
          </cell>
          <cell r="O18">
            <v>1.5</v>
          </cell>
          <cell r="P18">
            <v>70</v>
          </cell>
          <cell r="Q18">
            <v>3</v>
          </cell>
          <cell r="R18">
            <v>88</v>
          </cell>
          <cell r="S18">
            <v>4</v>
          </cell>
          <cell r="T18">
            <v>70</v>
          </cell>
          <cell r="U18">
            <v>3</v>
          </cell>
          <cell r="V18">
            <v>65</v>
          </cell>
          <cell r="W18">
            <v>2.5</v>
          </cell>
          <cell r="X18">
            <v>60</v>
          </cell>
          <cell r="Y18">
            <v>2</v>
          </cell>
          <cell r="AA18" t="str">
            <v/>
          </cell>
          <cell r="AB18">
            <v>63</v>
          </cell>
          <cell r="AC18">
            <v>2</v>
          </cell>
          <cell r="AD18">
            <v>65</v>
          </cell>
          <cell r="AE18">
            <v>2.5</v>
          </cell>
          <cell r="AF18">
            <v>70</v>
          </cell>
          <cell r="AG18">
            <v>3</v>
          </cell>
          <cell r="AH18">
            <v>81</v>
          </cell>
          <cell r="AI18">
            <v>4</v>
          </cell>
          <cell r="AK18" t="str">
            <v/>
          </cell>
          <cell r="BC18" t="str">
            <v>ผ</v>
          </cell>
          <cell r="BD18" t="str">
            <v>ผ</v>
          </cell>
          <cell r="BE18" t="str">
            <v>ผ</v>
          </cell>
          <cell r="BF18" t="str">
            <v>ผ</v>
          </cell>
          <cell r="BG18" t="str">
            <v>ผ่าน</v>
          </cell>
          <cell r="BH18" t="str">
            <v>กีฬา</v>
          </cell>
        </row>
        <row r="19">
          <cell r="D19">
            <v>56</v>
          </cell>
          <cell r="E19">
            <v>1.5</v>
          </cell>
          <cell r="F19">
            <v>58</v>
          </cell>
          <cell r="G19">
            <v>1.5</v>
          </cell>
          <cell r="H19">
            <v>52</v>
          </cell>
          <cell r="I19">
            <v>1</v>
          </cell>
          <cell r="J19">
            <v>67.5</v>
          </cell>
          <cell r="K19">
            <v>2.5</v>
          </cell>
          <cell r="L19">
            <v>60</v>
          </cell>
          <cell r="M19">
            <v>2</v>
          </cell>
          <cell r="N19">
            <v>75</v>
          </cell>
          <cell r="O19">
            <v>3.5</v>
          </cell>
          <cell r="P19">
            <v>86</v>
          </cell>
          <cell r="Q19">
            <v>4</v>
          </cell>
          <cell r="R19">
            <v>90</v>
          </cell>
          <cell r="S19">
            <v>4</v>
          </cell>
          <cell r="T19">
            <v>70</v>
          </cell>
          <cell r="U19">
            <v>3</v>
          </cell>
          <cell r="V19">
            <v>71</v>
          </cell>
          <cell r="W19">
            <v>3</v>
          </cell>
          <cell r="X19">
            <v>55</v>
          </cell>
          <cell r="Y19">
            <v>1.5</v>
          </cell>
          <cell r="AA19" t="str">
            <v/>
          </cell>
          <cell r="AB19">
            <v>76</v>
          </cell>
          <cell r="AC19">
            <v>3.5</v>
          </cell>
          <cell r="AD19">
            <v>65</v>
          </cell>
          <cell r="AE19">
            <v>2.5</v>
          </cell>
          <cell r="AF19">
            <v>67</v>
          </cell>
          <cell r="AG19">
            <v>2.5</v>
          </cell>
          <cell r="AH19">
            <v>74</v>
          </cell>
          <cell r="AI19">
            <v>3</v>
          </cell>
          <cell r="AK19" t="str">
            <v/>
          </cell>
          <cell r="BC19" t="str">
            <v>ผ</v>
          </cell>
          <cell r="BD19" t="str">
            <v>ผ</v>
          </cell>
          <cell r="BE19" t="str">
            <v>ผ</v>
          </cell>
          <cell r="BF19" t="str">
            <v>ผ</v>
          </cell>
          <cell r="BG19" t="str">
            <v>ผ่าน</v>
          </cell>
          <cell r="BH19" t="str">
            <v>กีฬา</v>
          </cell>
        </row>
        <row r="20">
          <cell r="D20" t="str">
            <v>มส</v>
          </cell>
          <cell r="E20" t="str">
            <v>มส</v>
          </cell>
          <cell r="F20" t="str">
            <v>มส</v>
          </cell>
          <cell r="G20" t="str">
            <v>มส</v>
          </cell>
          <cell r="H20" t="str">
            <v>มส</v>
          </cell>
          <cell r="I20" t="str">
            <v>มส</v>
          </cell>
          <cell r="J20" t="str">
            <v>มส</v>
          </cell>
          <cell r="K20" t="str">
            <v>มส</v>
          </cell>
          <cell r="L20" t="str">
            <v>มส</v>
          </cell>
          <cell r="M20" t="str">
            <v>มส</v>
          </cell>
          <cell r="N20" t="str">
            <v>มส</v>
          </cell>
          <cell r="O20" t="str">
            <v>มส</v>
          </cell>
          <cell r="P20" t="str">
            <v>มส</v>
          </cell>
          <cell r="Q20" t="str">
            <v>มส</v>
          </cell>
          <cell r="R20" t="str">
            <v>มส</v>
          </cell>
          <cell r="S20" t="str">
            <v>มส</v>
          </cell>
          <cell r="T20" t="str">
            <v>มส</v>
          </cell>
          <cell r="U20" t="str">
            <v>มส</v>
          </cell>
          <cell r="V20" t="str">
            <v>มส</v>
          </cell>
          <cell r="W20" t="str">
            <v>มส</v>
          </cell>
          <cell r="X20" t="str">
            <v>มส</v>
          </cell>
          <cell r="Y20" t="str">
            <v>มส</v>
          </cell>
          <cell r="AA20" t="str">
            <v/>
          </cell>
          <cell r="AB20" t="str">
            <v>มส</v>
          </cell>
          <cell r="AC20" t="str">
            <v>มส</v>
          </cell>
          <cell r="AD20" t="str">
            <v>มส</v>
          </cell>
          <cell r="AE20" t="str">
            <v>มส</v>
          </cell>
          <cell r="AF20" t="str">
            <v>มส</v>
          </cell>
          <cell r="AG20" t="str">
            <v>มส</v>
          </cell>
          <cell r="AH20" t="str">
            <v>มส</v>
          </cell>
          <cell r="AI20" t="str">
            <v>มส</v>
          </cell>
          <cell r="AK20" t="str">
            <v/>
          </cell>
          <cell r="BC20" t="str">
            <v>มผ</v>
          </cell>
          <cell r="BD20" t="str">
            <v>มผ</v>
          </cell>
          <cell r="BE20" t="str">
            <v>มผ</v>
          </cell>
          <cell r="BF20" t="str">
            <v>มผ</v>
          </cell>
          <cell r="BG20" t="str">
            <v>ไม่ผ่าน</v>
          </cell>
          <cell r="BH20" t="str">
            <v>-</v>
          </cell>
        </row>
        <row r="21">
          <cell r="D21">
            <v>58</v>
          </cell>
          <cell r="E21">
            <v>1.5</v>
          </cell>
          <cell r="F21">
            <v>64</v>
          </cell>
          <cell r="G21">
            <v>2</v>
          </cell>
          <cell r="H21">
            <v>55</v>
          </cell>
          <cell r="I21">
            <v>1.5</v>
          </cell>
          <cell r="J21">
            <v>79</v>
          </cell>
          <cell r="K21">
            <v>3.5</v>
          </cell>
          <cell r="L21">
            <v>72.5</v>
          </cell>
          <cell r="M21">
            <v>3</v>
          </cell>
          <cell r="N21">
            <v>75</v>
          </cell>
          <cell r="O21">
            <v>3.5</v>
          </cell>
          <cell r="P21">
            <v>80</v>
          </cell>
          <cell r="Q21">
            <v>4</v>
          </cell>
          <cell r="R21">
            <v>76</v>
          </cell>
          <cell r="S21">
            <v>3.5</v>
          </cell>
          <cell r="T21">
            <v>74</v>
          </cell>
          <cell r="U21">
            <v>3</v>
          </cell>
          <cell r="V21">
            <v>71.5</v>
          </cell>
          <cell r="W21">
            <v>3</v>
          </cell>
          <cell r="X21">
            <v>51</v>
          </cell>
          <cell r="Y21">
            <v>1</v>
          </cell>
          <cell r="AA21" t="str">
            <v/>
          </cell>
          <cell r="AB21">
            <v>65</v>
          </cell>
          <cell r="AC21">
            <v>2.5</v>
          </cell>
          <cell r="AD21">
            <v>72</v>
          </cell>
          <cell r="AE21">
            <v>3</v>
          </cell>
          <cell r="AF21">
            <v>78</v>
          </cell>
          <cell r="AG21">
            <v>3.5</v>
          </cell>
          <cell r="AH21">
            <v>88</v>
          </cell>
          <cell r="AI21">
            <v>4</v>
          </cell>
          <cell r="AK21" t="str">
            <v/>
          </cell>
          <cell r="BC21" t="str">
            <v>ผ</v>
          </cell>
          <cell r="BD21" t="str">
            <v>ผ</v>
          </cell>
          <cell r="BE21" t="str">
            <v>ผ</v>
          </cell>
          <cell r="BF21" t="str">
            <v>ผ</v>
          </cell>
          <cell r="BG21" t="str">
            <v>ผ่าน</v>
          </cell>
          <cell r="BH21" t="str">
            <v>มือวิเศษ</v>
          </cell>
        </row>
        <row r="22">
          <cell r="D22">
            <v>57</v>
          </cell>
          <cell r="E22">
            <v>1.5</v>
          </cell>
          <cell r="F22">
            <v>57</v>
          </cell>
          <cell r="G22">
            <v>1.5</v>
          </cell>
          <cell r="H22">
            <v>51</v>
          </cell>
          <cell r="I22">
            <v>1</v>
          </cell>
          <cell r="J22">
            <v>68</v>
          </cell>
          <cell r="K22">
            <v>2.5</v>
          </cell>
          <cell r="L22">
            <v>61</v>
          </cell>
          <cell r="M22">
            <v>2</v>
          </cell>
          <cell r="N22">
            <v>75</v>
          </cell>
          <cell r="O22">
            <v>3.5</v>
          </cell>
          <cell r="P22">
            <v>79</v>
          </cell>
          <cell r="Q22">
            <v>3.5</v>
          </cell>
          <cell r="R22">
            <v>76</v>
          </cell>
          <cell r="S22">
            <v>3.5</v>
          </cell>
          <cell r="T22">
            <v>69</v>
          </cell>
          <cell r="U22">
            <v>2.5</v>
          </cell>
          <cell r="V22">
            <v>63</v>
          </cell>
          <cell r="W22">
            <v>2</v>
          </cell>
          <cell r="X22">
            <v>53</v>
          </cell>
          <cell r="Y22">
            <v>1</v>
          </cell>
          <cell r="AA22" t="str">
            <v/>
          </cell>
          <cell r="AB22">
            <v>65</v>
          </cell>
          <cell r="AC22">
            <v>2.5</v>
          </cell>
          <cell r="AD22">
            <v>65</v>
          </cell>
          <cell r="AE22">
            <v>2.5</v>
          </cell>
          <cell r="AF22">
            <v>86</v>
          </cell>
          <cell r="AG22">
            <v>4</v>
          </cell>
          <cell r="AH22">
            <v>90</v>
          </cell>
          <cell r="AI22">
            <v>4</v>
          </cell>
          <cell r="AK22" t="str">
            <v/>
          </cell>
          <cell r="BC22" t="str">
            <v>ผ</v>
          </cell>
          <cell r="BD22" t="str">
            <v>ผ</v>
          </cell>
          <cell r="BE22" t="str">
            <v>ผ</v>
          </cell>
          <cell r="BF22" t="str">
            <v>ผ</v>
          </cell>
          <cell r="BG22" t="str">
            <v>ผ่าน</v>
          </cell>
          <cell r="BH22" t="str">
            <v>ผู้นำนันทนาการตัวน้อย</v>
          </cell>
        </row>
        <row r="23">
          <cell r="D23">
            <v>64</v>
          </cell>
          <cell r="E23">
            <v>2</v>
          </cell>
          <cell r="F23">
            <v>68</v>
          </cell>
          <cell r="G23">
            <v>2.5</v>
          </cell>
          <cell r="H23">
            <v>57</v>
          </cell>
          <cell r="I23">
            <v>1.5</v>
          </cell>
          <cell r="J23">
            <v>72</v>
          </cell>
          <cell r="K23">
            <v>3</v>
          </cell>
          <cell r="L23">
            <v>66</v>
          </cell>
          <cell r="M23">
            <v>2.5</v>
          </cell>
          <cell r="N23">
            <v>75</v>
          </cell>
          <cell r="O23">
            <v>3.5</v>
          </cell>
          <cell r="P23">
            <v>85</v>
          </cell>
          <cell r="Q23">
            <v>4</v>
          </cell>
          <cell r="R23">
            <v>93</v>
          </cell>
          <cell r="S23">
            <v>4</v>
          </cell>
          <cell r="T23">
            <v>63</v>
          </cell>
          <cell r="U23">
            <v>2</v>
          </cell>
          <cell r="V23">
            <v>71</v>
          </cell>
          <cell r="W23">
            <v>3</v>
          </cell>
          <cell r="X23">
            <v>67</v>
          </cell>
          <cell r="Y23">
            <v>2.5</v>
          </cell>
          <cell r="AA23" t="str">
            <v/>
          </cell>
          <cell r="AB23">
            <v>68</v>
          </cell>
          <cell r="AC23">
            <v>2.5</v>
          </cell>
          <cell r="AD23">
            <v>64</v>
          </cell>
          <cell r="AE23">
            <v>2</v>
          </cell>
          <cell r="AF23">
            <v>79</v>
          </cell>
          <cell r="AG23">
            <v>3.5</v>
          </cell>
          <cell r="AH23">
            <v>76</v>
          </cell>
          <cell r="AI23">
            <v>3.5</v>
          </cell>
          <cell r="AK23" t="str">
            <v/>
          </cell>
          <cell r="BC23" t="str">
            <v>ผ</v>
          </cell>
          <cell r="BD23" t="str">
            <v>ผ</v>
          </cell>
          <cell r="BE23" t="str">
            <v>ผ</v>
          </cell>
          <cell r="BF23" t="str">
            <v>ผ</v>
          </cell>
          <cell r="BG23" t="str">
            <v>ผ่าน</v>
          </cell>
          <cell r="BH23" t="str">
            <v>กีฬา</v>
          </cell>
        </row>
        <row r="24">
          <cell r="D24">
            <v>62</v>
          </cell>
          <cell r="E24">
            <v>2</v>
          </cell>
          <cell r="F24">
            <v>66</v>
          </cell>
          <cell r="G24">
            <v>2.5</v>
          </cell>
          <cell r="H24">
            <v>55</v>
          </cell>
          <cell r="I24">
            <v>1.5</v>
          </cell>
          <cell r="J24">
            <v>64</v>
          </cell>
          <cell r="K24">
            <v>2</v>
          </cell>
          <cell r="L24">
            <v>56</v>
          </cell>
          <cell r="M24">
            <v>1.5</v>
          </cell>
          <cell r="N24">
            <v>75</v>
          </cell>
          <cell r="O24">
            <v>3.5</v>
          </cell>
          <cell r="P24">
            <v>80</v>
          </cell>
          <cell r="Q24">
            <v>4</v>
          </cell>
          <cell r="R24">
            <v>71</v>
          </cell>
          <cell r="S24">
            <v>3</v>
          </cell>
          <cell r="T24">
            <v>69</v>
          </cell>
          <cell r="U24">
            <v>2.5</v>
          </cell>
          <cell r="V24">
            <v>70</v>
          </cell>
          <cell r="W24">
            <v>3</v>
          </cell>
          <cell r="X24">
            <v>67</v>
          </cell>
          <cell r="Y24">
            <v>2.5</v>
          </cell>
          <cell r="AA24" t="str">
            <v/>
          </cell>
          <cell r="AB24">
            <v>73</v>
          </cell>
          <cell r="AC24">
            <v>3</v>
          </cell>
          <cell r="AD24">
            <v>74</v>
          </cell>
          <cell r="AE24">
            <v>3</v>
          </cell>
          <cell r="AF24">
            <v>81</v>
          </cell>
          <cell r="AG24">
            <v>4</v>
          </cell>
          <cell r="AH24">
            <v>92</v>
          </cell>
          <cell r="AI24">
            <v>4</v>
          </cell>
          <cell r="AK24" t="str">
            <v/>
          </cell>
          <cell r="BC24" t="str">
            <v>ผ</v>
          </cell>
          <cell r="BD24" t="str">
            <v>ผ</v>
          </cell>
          <cell r="BE24" t="str">
            <v>ผ</v>
          </cell>
          <cell r="BF24" t="str">
            <v>ผ</v>
          </cell>
          <cell r="BG24" t="str">
            <v>ผ่าน</v>
          </cell>
          <cell r="BH24" t="str">
            <v>เรารักโรงเรียน</v>
          </cell>
        </row>
        <row r="25">
          <cell r="D25">
            <v>72</v>
          </cell>
          <cell r="E25">
            <v>3</v>
          </cell>
          <cell r="F25">
            <v>63.5</v>
          </cell>
          <cell r="G25">
            <v>2</v>
          </cell>
          <cell r="H25">
            <v>65.5</v>
          </cell>
          <cell r="I25">
            <v>2.5</v>
          </cell>
          <cell r="J25">
            <v>72.5</v>
          </cell>
          <cell r="K25">
            <v>3</v>
          </cell>
          <cell r="L25">
            <v>60.5</v>
          </cell>
          <cell r="M25">
            <v>2</v>
          </cell>
          <cell r="N25">
            <v>75</v>
          </cell>
          <cell r="O25">
            <v>3.5</v>
          </cell>
          <cell r="P25">
            <v>76</v>
          </cell>
          <cell r="Q25">
            <v>3.5</v>
          </cell>
          <cell r="R25">
            <v>86</v>
          </cell>
          <cell r="S25">
            <v>4</v>
          </cell>
          <cell r="T25">
            <v>75</v>
          </cell>
          <cell r="U25">
            <v>3.5</v>
          </cell>
          <cell r="V25">
            <v>77</v>
          </cell>
          <cell r="W25">
            <v>3.5</v>
          </cell>
          <cell r="X25">
            <v>78</v>
          </cell>
          <cell r="Y25">
            <v>3.5</v>
          </cell>
          <cell r="AA25" t="str">
            <v/>
          </cell>
          <cell r="AB25">
            <v>68</v>
          </cell>
          <cell r="AC25">
            <v>2.5</v>
          </cell>
          <cell r="AD25">
            <v>72</v>
          </cell>
          <cell r="AE25">
            <v>3</v>
          </cell>
          <cell r="AF25">
            <v>84</v>
          </cell>
          <cell r="AG25">
            <v>4</v>
          </cell>
          <cell r="AH25">
            <v>89</v>
          </cell>
          <cell r="AI25">
            <v>4</v>
          </cell>
          <cell r="AK25" t="str">
            <v/>
          </cell>
          <cell r="BC25" t="str">
            <v>ผ</v>
          </cell>
          <cell r="BD25" t="str">
            <v>ผ</v>
          </cell>
          <cell r="BE25" t="str">
            <v>ผ</v>
          </cell>
          <cell r="BF25" t="str">
            <v>ผ</v>
          </cell>
          <cell r="BG25" t="str">
            <v>ผ่าน</v>
          </cell>
          <cell r="BH25" t="str">
            <v>กีฬา</v>
          </cell>
        </row>
        <row r="26">
          <cell r="D26">
            <v>65</v>
          </cell>
          <cell r="E26">
            <v>2.5</v>
          </cell>
          <cell r="F26">
            <v>50</v>
          </cell>
          <cell r="G26">
            <v>1</v>
          </cell>
          <cell r="H26">
            <v>52</v>
          </cell>
          <cell r="I26">
            <v>1</v>
          </cell>
          <cell r="J26">
            <v>67.5</v>
          </cell>
          <cell r="K26">
            <v>2.5</v>
          </cell>
          <cell r="L26">
            <v>51.5</v>
          </cell>
          <cell r="M26">
            <v>1</v>
          </cell>
          <cell r="N26">
            <v>71</v>
          </cell>
          <cell r="O26">
            <v>3</v>
          </cell>
          <cell r="P26">
            <v>78</v>
          </cell>
          <cell r="Q26">
            <v>3.5</v>
          </cell>
          <cell r="R26">
            <v>67</v>
          </cell>
          <cell r="S26">
            <v>2.5</v>
          </cell>
          <cell r="T26">
            <v>70</v>
          </cell>
          <cell r="U26">
            <v>3</v>
          </cell>
          <cell r="V26">
            <v>59</v>
          </cell>
          <cell r="W26">
            <v>1.5</v>
          </cell>
          <cell r="X26">
            <v>53</v>
          </cell>
          <cell r="Y26">
            <v>1</v>
          </cell>
          <cell r="AA26" t="str">
            <v/>
          </cell>
          <cell r="AB26">
            <v>67</v>
          </cell>
          <cell r="AC26">
            <v>2.5</v>
          </cell>
          <cell r="AD26">
            <v>66</v>
          </cell>
          <cell r="AE26">
            <v>2.5</v>
          </cell>
          <cell r="AF26">
            <v>62</v>
          </cell>
          <cell r="AG26">
            <v>2</v>
          </cell>
          <cell r="AH26">
            <v>69</v>
          </cell>
          <cell r="AI26">
            <v>2.5</v>
          </cell>
          <cell r="AK26" t="str">
            <v/>
          </cell>
          <cell r="BC26" t="str">
            <v>ผ</v>
          </cell>
          <cell r="BD26" t="str">
            <v>ผ</v>
          </cell>
          <cell r="BE26" t="str">
            <v>ผ</v>
          </cell>
          <cell r="BF26" t="str">
            <v>ผ</v>
          </cell>
          <cell r="BG26" t="str">
            <v>ผ่าน</v>
          </cell>
          <cell r="BH26" t="str">
            <v>ดนตรีสากล (กีตาร์)</v>
          </cell>
        </row>
        <row r="27">
          <cell r="D27" t="str">
            <v>มส</v>
          </cell>
          <cell r="E27" t="str">
            <v>มส</v>
          </cell>
          <cell r="F27" t="str">
            <v>มส</v>
          </cell>
          <cell r="G27" t="str">
            <v>มส</v>
          </cell>
          <cell r="H27" t="str">
            <v>มส</v>
          </cell>
          <cell r="I27" t="str">
            <v>มส</v>
          </cell>
          <cell r="J27" t="str">
            <v>มส</v>
          </cell>
          <cell r="K27" t="str">
            <v>มส</v>
          </cell>
          <cell r="L27" t="str">
            <v>มส</v>
          </cell>
          <cell r="M27" t="str">
            <v>มส</v>
          </cell>
          <cell r="N27" t="str">
            <v>มส</v>
          </cell>
          <cell r="O27" t="str">
            <v>มส</v>
          </cell>
          <cell r="P27" t="str">
            <v>มส</v>
          </cell>
          <cell r="Q27" t="str">
            <v>มส</v>
          </cell>
          <cell r="R27" t="str">
            <v>มส</v>
          </cell>
          <cell r="S27" t="str">
            <v>มส</v>
          </cell>
          <cell r="T27" t="str">
            <v>มส</v>
          </cell>
          <cell r="U27" t="str">
            <v>มส</v>
          </cell>
          <cell r="V27" t="str">
            <v>มส</v>
          </cell>
          <cell r="W27" t="str">
            <v>มส</v>
          </cell>
          <cell r="X27" t="str">
            <v>มส</v>
          </cell>
          <cell r="Y27" t="str">
            <v>มส</v>
          </cell>
          <cell r="AA27" t="str">
            <v/>
          </cell>
          <cell r="AB27" t="str">
            <v>มส</v>
          </cell>
          <cell r="AC27" t="str">
            <v>มส</v>
          </cell>
          <cell r="AD27" t="str">
            <v>มส</v>
          </cell>
          <cell r="AE27" t="str">
            <v>มส</v>
          </cell>
          <cell r="AF27" t="str">
            <v>มส</v>
          </cell>
          <cell r="AG27" t="str">
            <v>มส</v>
          </cell>
          <cell r="AH27" t="str">
            <v>มส</v>
          </cell>
          <cell r="AI27" t="str">
            <v>มส</v>
          </cell>
          <cell r="AK27" t="str">
            <v/>
          </cell>
          <cell r="BC27" t="str">
            <v>มผ</v>
          </cell>
          <cell r="BD27" t="str">
            <v>ผ</v>
          </cell>
          <cell r="BE27" t="str">
            <v>มผ</v>
          </cell>
          <cell r="BF27" t="str">
            <v>มผ</v>
          </cell>
          <cell r="BG27" t="str">
            <v>ไม่ผ่าน</v>
          </cell>
          <cell r="BH27" t="str">
            <v>ภาษาไทยสร้างสรรค์</v>
          </cell>
        </row>
        <row r="28">
          <cell r="D28">
            <v>67</v>
          </cell>
          <cell r="E28">
            <v>2.5</v>
          </cell>
          <cell r="F28">
            <v>58</v>
          </cell>
          <cell r="G28">
            <v>1.5</v>
          </cell>
          <cell r="H28">
            <v>52</v>
          </cell>
          <cell r="I28">
            <v>1</v>
          </cell>
          <cell r="J28">
            <v>79</v>
          </cell>
          <cell r="K28">
            <v>3.5</v>
          </cell>
          <cell r="L28">
            <v>57.5</v>
          </cell>
          <cell r="M28">
            <v>1.5</v>
          </cell>
          <cell r="N28">
            <v>75</v>
          </cell>
          <cell r="O28">
            <v>3.5</v>
          </cell>
          <cell r="P28">
            <v>81</v>
          </cell>
          <cell r="Q28">
            <v>4</v>
          </cell>
          <cell r="R28">
            <v>78</v>
          </cell>
          <cell r="S28">
            <v>3.5</v>
          </cell>
          <cell r="T28">
            <v>74</v>
          </cell>
          <cell r="U28">
            <v>3</v>
          </cell>
          <cell r="V28">
            <v>62</v>
          </cell>
          <cell r="W28">
            <v>2</v>
          </cell>
          <cell r="X28">
            <v>56</v>
          </cell>
          <cell r="Y28">
            <v>1.5</v>
          </cell>
          <cell r="AA28" t="str">
            <v/>
          </cell>
          <cell r="AB28">
            <v>55</v>
          </cell>
          <cell r="AC28">
            <v>1.5</v>
          </cell>
          <cell r="AD28">
            <v>70</v>
          </cell>
          <cell r="AE28">
            <v>3</v>
          </cell>
          <cell r="AF28">
            <v>89</v>
          </cell>
          <cell r="AG28">
            <v>4</v>
          </cell>
          <cell r="AH28">
            <v>91</v>
          </cell>
          <cell r="AI28">
            <v>4</v>
          </cell>
          <cell r="AK28" t="str">
            <v/>
          </cell>
          <cell r="BC28" t="str">
            <v>ผ</v>
          </cell>
          <cell r="BD28" t="str">
            <v>ผ</v>
          </cell>
          <cell r="BE28" t="str">
            <v>ผ</v>
          </cell>
          <cell r="BF28" t="str">
            <v>ผ</v>
          </cell>
          <cell r="BG28" t="str">
            <v>ผ่าน</v>
          </cell>
          <cell r="BH28" t="str">
            <v>เรารักโรงเรียน</v>
          </cell>
        </row>
        <row r="29">
          <cell r="D29">
            <v>66</v>
          </cell>
          <cell r="E29">
            <v>2.5</v>
          </cell>
          <cell r="F29">
            <v>66</v>
          </cell>
          <cell r="G29">
            <v>2.5</v>
          </cell>
          <cell r="H29">
            <v>56</v>
          </cell>
          <cell r="I29">
            <v>1.5</v>
          </cell>
          <cell r="J29">
            <v>74.5</v>
          </cell>
          <cell r="K29">
            <v>3</v>
          </cell>
          <cell r="L29">
            <v>60.5</v>
          </cell>
          <cell r="M29">
            <v>2</v>
          </cell>
          <cell r="N29">
            <v>75</v>
          </cell>
          <cell r="O29">
            <v>3.5</v>
          </cell>
          <cell r="P29">
            <v>78</v>
          </cell>
          <cell r="Q29">
            <v>3.5</v>
          </cell>
          <cell r="R29">
            <v>81</v>
          </cell>
          <cell r="S29">
            <v>4</v>
          </cell>
          <cell r="T29">
            <v>73</v>
          </cell>
          <cell r="U29">
            <v>3</v>
          </cell>
          <cell r="V29">
            <v>71</v>
          </cell>
          <cell r="W29">
            <v>3</v>
          </cell>
          <cell r="X29">
            <v>58</v>
          </cell>
          <cell r="Y29">
            <v>1.5</v>
          </cell>
          <cell r="AA29" t="str">
            <v/>
          </cell>
          <cell r="AB29">
            <v>61</v>
          </cell>
          <cell r="AC29">
            <v>2</v>
          </cell>
          <cell r="AD29">
            <v>72</v>
          </cell>
          <cell r="AE29">
            <v>3</v>
          </cell>
          <cell r="AF29">
            <v>87</v>
          </cell>
          <cell r="AG29">
            <v>4</v>
          </cell>
          <cell r="AH29">
            <v>79</v>
          </cell>
          <cell r="AI29">
            <v>3.5</v>
          </cell>
          <cell r="AK29" t="str">
            <v/>
          </cell>
          <cell r="BC29" t="str">
            <v>ผ</v>
          </cell>
          <cell r="BD29" t="str">
            <v>ผ</v>
          </cell>
          <cell r="BE29" t="str">
            <v>ผ</v>
          </cell>
          <cell r="BF29" t="str">
            <v>ผ</v>
          </cell>
          <cell r="BG29" t="str">
            <v>ผ่าน</v>
          </cell>
          <cell r="BH29" t="str">
            <v>ผู้นำนันทนาการตัวน้อย</v>
          </cell>
        </row>
        <row r="30">
          <cell r="D30" t="str">
            <v>มส</v>
          </cell>
          <cell r="E30" t="str">
            <v>มส</v>
          </cell>
          <cell r="F30" t="str">
            <v>มส</v>
          </cell>
          <cell r="G30" t="str">
            <v>มส</v>
          </cell>
          <cell r="H30" t="str">
            <v>มส</v>
          </cell>
          <cell r="I30" t="str">
            <v>มส</v>
          </cell>
          <cell r="J30" t="str">
            <v>มส</v>
          </cell>
          <cell r="K30" t="str">
            <v>มส</v>
          </cell>
          <cell r="L30" t="str">
            <v>มส</v>
          </cell>
          <cell r="M30" t="str">
            <v>มส</v>
          </cell>
          <cell r="N30" t="str">
            <v>มส</v>
          </cell>
          <cell r="O30" t="str">
            <v>มส</v>
          </cell>
          <cell r="P30" t="str">
            <v>มส</v>
          </cell>
          <cell r="Q30" t="str">
            <v>มส</v>
          </cell>
          <cell r="R30" t="str">
            <v>มส</v>
          </cell>
          <cell r="S30" t="str">
            <v>มส</v>
          </cell>
          <cell r="T30" t="str">
            <v>มส</v>
          </cell>
          <cell r="U30" t="str">
            <v>มส</v>
          </cell>
          <cell r="V30" t="str">
            <v>มส</v>
          </cell>
          <cell r="W30" t="str">
            <v>มส</v>
          </cell>
          <cell r="X30" t="str">
            <v>มส</v>
          </cell>
          <cell r="Y30" t="str">
            <v>มส</v>
          </cell>
          <cell r="AA30" t="str">
            <v/>
          </cell>
          <cell r="AB30" t="str">
            <v>มส</v>
          </cell>
          <cell r="AC30" t="str">
            <v>มส</v>
          </cell>
          <cell r="AD30" t="str">
            <v>มส</v>
          </cell>
          <cell r="AE30" t="str">
            <v>มส</v>
          </cell>
          <cell r="AF30" t="str">
            <v>มส</v>
          </cell>
          <cell r="AG30" t="str">
            <v>มส</v>
          </cell>
          <cell r="AH30" t="str">
            <v>มส</v>
          </cell>
          <cell r="AI30" t="str">
            <v>มส</v>
          </cell>
          <cell r="AK30" t="str">
            <v/>
          </cell>
          <cell r="BC30" t="str">
            <v>มผ</v>
          </cell>
          <cell r="BD30" t="str">
            <v>มผ</v>
          </cell>
          <cell r="BE30" t="str">
            <v>มผ</v>
          </cell>
          <cell r="BF30" t="str">
            <v>มผ</v>
          </cell>
          <cell r="BG30" t="str">
            <v>ไม่ผ่าน</v>
          </cell>
          <cell r="BH30" t="str">
            <v>-</v>
          </cell>
        </row>
        <row r="31">
          <cell r="D31">
            <v>68</v>
          </cell>
          <cell r="E31">
            <v>2.5</v>
          </cell>
          <cell r="F31">
            <v>58</v>
          </cell>
          <cell r="G31">
            <v>1.5</v>
          </cell>
          <cell r="H31">
            <v>53</v>
          </cell>
          <cell r="I31">
            <v>1</v>
          </cell>
          <cell r="J31">
            <v>73.5</v>
          </cell>
          <cell r="K31">
            <v>3</v>
          </cell>
          <cell r="L31">
            <v>60</v>
          </cell>
          <cell r="M31">
            <v>2</v>
          </cell>
          <cell r="N31">
            <v>73</v>
          </cell>
          <cell r="O31">
            <v>3</v>
          </cell>
          <cell r="P31">
            <v>63</v>
          </cell>
          <cell r="Q31">
            <v>2</v>
          </cell>
          <cell r="R31">
            <v>82</v>
          </cell>
          <cell r="S31">
            <v>4</v>
          </cell>
          <cell r="T31">
            <v>75</v>
          </cell>
          <cell r="U31">
            <v>3.5</v>
          </cell>
          <cell r="V31">
            <v>58.5</v>
          </cell>
          <cell r="W31">
            <v>1.5</v>
          </cell>
          <cell r="X31">
            <v>54</v>
          </cell>
          <cell r="Y31">
            <v>1</v>
          </cell>
          <cell r="AA31" t="str">
            <v/>
          </cell>
          <cell r="AB31">
            <v>70</v>
          </cell>
          <cell r="AC31">
            <v>3</v>
          </cell>
          <cell r="AD31">
            <v>73</v>
          </cell>
          <cell r="AE31">
            <v>3</v>
          </cell>
          <cell r="AF31">
            <v>71</v>
          </cell>
          <cell r="AG31">
            <v>3</v>
          </cell>
          <cell r="AH31">
            <v>82</v>
          </cell>
          <cell r="AI31">
            <v>4</v>
          </cell>
          <cell r="AK31" t="str">
            <v/>
          </cell>
          <cell r="BC31" t="str">
            <v>ผ</v>
          </cell>
          <cell r="BD31" t="str">
            <v>ผ</v>
          </cell>
          <cell r="BE31" t="str">
            <v>ผ</v>
          </cell>
          <cell r="BF31" t="str">
            <v>ผ</v>
          </cell>
          <cell r="BG31" t="str">
            <v>ผ่าน</v>
          </cell>
          <cell r="BH31" t="str">
            <v>ภาษาไทยสร้างสรรค์</v>
          </cell>
        </row>
        <row r="32">
          <cell r="D32">
            <v>71</v>
          </cell>
          <cell r="E32">
            <v>3</v>
          </cell>
          <cell r="F32">
            <v>71</v>
          </cell>
          <cell r="G32">
            <v>3</v>
          </cell>
          <cell r="H32">
            <v>61</v>
          </cell>
          <cell r="I32">
            <v>2</v>
          </cell>
          <cell r="J32">
            <v>73</v>
          </cell>
          <cell r="K32">
            <v>3</v>
          </cell>
          <cell r="L32">
            <v>77.5</v>
          </cell>
          <cell r="M32">
            <v>3.5</v>
          </cell>
          <cell r="N32">
            <v>81</v>
          </cell>
          <cell r="O32">
            <v>4</v>
          </cell>
          <cell r="P32">
            <v>64</v>
          </cell>
          <cell r="Q32">
            <v>2</v>
          </cell>
          <cell r="R32">
            <v>75</v>
          </cell>
          <cell r="S32">
            <v>3.5</v>
          </cell>
          <cell r="T32">
            <v>77</v>
          </cell>
          <cell r="U32">
            <v>3.5</v>
          </cell>
          <cell r="V32">
            <v>68</v>
          </cell>
          <cell r="W32">
            <v>2.5</v>
          </cell>
          <cell r="X32">
            <v>52</v>
          </cell>
          <cell r="Y32">
            <v>1</v>
          </cell>
          <cell r="AA32" t="str">
            <v/>
          </cell>
          <cell r="AB32">
            <v>77</v>
          </cell>
          <cell r="AC32">
            <v>3.5</v>
          </cell>
          <cell r="AD32">
            <v>75</v>
          </cell>
          <cell r="AE32">
            <v>3.5</v>
          </cell>
          <cell r="AF32">
            <v>92</v>
          </cell>
          <cell r="AG32">
            <v>4</v>
          </cell>
          <cell r="AH32">
            <v>81</v>
          </cell>
          <cell r="AI32">
            <v>4</v>
          </cell>
          <cell r="AK32" t="str">
            <v/>
          </cell>
          <cell r="BC32" t="str">
            <v>ผ</v>
          </cell>
          <cell r="BD32" t="str">
            <v>ผ</v>
          </cell>
          <cell r="BE32" t="str">
            <v>ผ</v>
          </cell>
          <cell r="BF32" t="str">
            <v>ผ</v>
          </cell>
          <cell r="BG32" t="str">
            <v>ผ่าน</v>
          </cell>
          <cell r="BH32" t="str">
            <v>ภาษาไทยสร้างสรรค์</v>
          </cell>
        </row>
        <row r="33">
          <cell r="D33">
            <v>56</v>
          </cell>
          <cell r="E33">
            <v>1.5</v>
          </cell>
          <cell r="F33">
            <v>51.5</v>
          </cell>
          <cell r="G33">
            <v>1</v>
          </cell>
          <cell r="H33">
            <v>50</v>
          </cell>
          <cell r="I33">
            <v>1</v>
          </cell>
          <cell r="J33">
            <v>53</v>
          </cell>
          <cell r="K33">
            <v>1</v>
          </cell>
          <cell r="L33">
            <v>59</v>
          </cell>
          <cell r="M33">
            <v>1.5</v>
          </cell>
          <cell r="N33">
            <v>75</v>
          </cell>
          <cell r="O33">
            <v>3.5</v>
          </cell>
          <cell r="P33">
            <v>65</v>
          </cell>
          <cell r="Q33">
            <v>2.5</v>
          </cell>
          <cell r="R33">
            <v>76</v>
          </cell>
          <cell r="S33">
            <v>3.5</v>
          </cell>
          <cell r="T33">
            <v>62</v>
          </cell>
          <cell r="U33">
            <v>2</v>
          </cell>
          <cell r="V33">
            <v>57</v>
          </cell>
          <cell r="W33">
            <v>1.5</v>
          </cell>
          <cell r="X33">
            <v>54</v>
          </cell>
          <cell r="Y33">
            <v>1</v>
          </cell>
          <cell r="AA33" t="str">
            <v/>
          </cell>
          <cell r="AB33">
            <v>63</v>
          </cell>
          <cell r="AC33">
            <v>2</v>
          </cell>
          <cell r="AD33">
            <v>63</v>
          </cell>
          <cell r="AE33">
            <v>2</v>
          </cell>
          <cell r="AF33">
            <v>61</v>
          </cell>
          <cell r="AG33">
            <v>2</v>
          </cell>
          <cell r="AH33">
            <v>75</v>
          </cell>
          <cell r="AI33">
            <v>3.5</v>
          </cell>
          <cell r="AK33" t="str">
            <v/>
          </cell>
          <cell r="BC33" t="str">
            <v>ผ</v>
          </cell>
          <cell r="BD33" t="str">
            <v>ผ</v>
          </cell>
          <cell r="BE33" t="str">
            <v>ผ</v>
          </cell>
          <cell r="BF33" t="str">
            <v>ผ</v>
          </cell>
          <cell r="BG33" t="str">
            <v>ผ่าน</v>
          </cell>
          <cell r="BH33" t="str">
            <v>ท่องโลกกว้างผ่านซีรีย์</v>
          </cell>
        </row>
        <row r="34">
          <cell r="D34">
            <v>70</v>
          </cell>
          <cell r="E34">
            <v>3</v>
          </cell>
          <cell r="F34">
            <v>65.5</v>
          </cell>
          <cell r="G34">
            <v>2.5</v>
          </cell>
          <cell r="H34">
            <v>60</v>
          </cell>
          <cell r="I34">
            <v>2</v>
          </cell>
          <cell r="J34">
            <v>83.5</v>
          </cell>
          <cell r="K34">
            <v>4</v>
          </cell>
          <cell r="L34">
            <v>73.5</v>
          </cell>
          <cell r="M34">
            <v>3</v>
          </cell>
          <cell r="N34">
            <v>80</v>
          </cell>
          <cell r="O34">
            <v>4</v>
          </cell>
          <cell r="P34">
            <v>88</v>
          </cell>
          <cell r="Q34">
            <v>4</v>
          </cell>
          <cell r="R34">
            <v>76</v>
          </cell>
          <cell r="S34">
            <v>3.5</v>
          </cell>
          <cell r="T34">
            <v>75</v>
          </cell>
          <cell r="U34">
            <v>3.5</v>
          </cell>
          <cell r="V34">
            <v>76</v>
          </cell>
          <cell r="W34">
            <v>3.5</v>
          </cell>
          <cell r="X34">
            <v>69</v>
          </cell>
          <cell r="Y34">
            <v>2.5</v>
          </cell>
          <cell r="AA34" t="str">
            <v/>
          </cell>
          <cell r="AB34">
            <v>81</v>
          </cell>
          <cell r="AC34">
            <v>4</v>
          </cell>
          <cell r="AD34">
            <v>73</v>
          </cell>
          <cell r="AE34">
            <v>3</v>
          </cell>
          <cell r="AF34">
            <v>98</v>
          </cell>
          <cell r="AG34">
            <v>4</v>
          </cell>
          <cell r="AH34">
            <v>76</v>
          </cell>
          <cell r="AI34">
            <v>3.5</v>
          </cell>
          <cell r="AK34" t="str">
            <v/>
          </cell>
          <cell r="BC34" t="str">
            <v>ผ</v>
          </cell>
          <cell r="BD34" t="str">
            <v>ผ</v>
          </cell>
          <cell r="BE34" t="str">
            <v>ผ</v>
          </cell>
          <cell r="BF34" t="str">
            <v>ผ</v>
          </cell>
          <cell r="BG34" t="str">
            <v>ผ่าน</v>
          </cell>
          <cell r="BH34" t="str">
            <v>จักรวาลแห่งการเรียนรู้</v>
          </cell>
        </row>
        <row r="35">
          <cell r="D35" t="str">
            <v>มส</v>
          </cell>
          <cell r="E35" t="str">
            <v>มส</v>
          </cell>
          <cell r="F35" t="str">
            <v>มส</v>
          </cell>
          <cell r="G35" t="str">
            <v>มส</v>
          </cell>
          <cell r="H35" t="str">
            <v>มส</v>
          </cell>
          <cell r="I35" t="str">
            <v>มส</v>
          </cell>
          <cell r="J35" t="str">
            <v>มส</v>
          </cell>
          <cell r="K35" t="str">
            <v>มส</v>
          </cell>
          <cell r="L35" t="str">
            <v>มส</v>
          </cell>
          <cell r="M35" t="str">
            <v>มส</v>
          </cell>
          <cell r="N35" t="str">
            <v>มส</v>
          </cell>
          <cell r="O35" t="str">
            <v>มส</v>
          </cell>
          <cell r="P35" t="str">
            <v>มส</v>
          </cell>
          <cell r="Q35" t="str">
            <v>มส</v>
          </cell>
          <cell r="R35" t="str">
            <v>มส</v>
          </cell>
          <cell r="S35" t="str">
            <v>มส</v>
          </cell>
          <cell r="T35" t="str">
            <v>มส</v>
          </cell>
          <cell r="U35" t="str">
            <v>มส</v>
          </cell>
          <cell r="V35" t="str">
            <v>มส</v>
          </cell>
          <cell r="W35" t="str">
            <v>มส</v>
          </cell>
          <cell r="X35" t="str">
            <v>มส</v>
          </cell>
          <cell r="Y35" t="str">
            <v>มส</v>
          </cell>
          <cell r="AA35" t="str">
            <v/>
          </cell>
          <cell r="AB35" t="str">
            <v>มส</v>
          </cell>
          <cell r="AC35" t="str">
            <v>มส</v>
          </cell>
          <cell r="AD35" t="str">
            <v>มส</v>
          </cell>
          <cell r="AE35" t="str">
            <v>มส</v>
          </cell>
          <cell r="AF35" t="str">
            <v>มส</v>
          </cell>
          <cell r="AG35" t="str">
            <v>มส</v>
          </cell>
          <cell r="AH35" t="str">
            <v>มส</v>
          </cell>
          <cell r="AI35" t="str">
            <v>มส</v>
          </cell>
          <cell r="AK35" t="str">
            <v/>
          </cell>
          <cell r="BC35" t="str">
            <v>มผ</v>
          </cell>
          <cell r="BD35" t="str">
            <v>มผ</v>
          </cell>
          <cell r="BE35" t="str">
            <v>มผ</v>
          </cell>
          <cell r="BF35" t="str">
            <v>มผ</v>
          </cell>
          <cell r="BG35" t="str">
            <v>ไม่ผ่าน</v>
          </cell>
          <cell r="BH35" t="str">
            <v>-</v>
          </cell>
        </row>
        <row r="36">
          <cell r="D36">
            <v>70</v>
          </cell>
          <cell r="E36">
            <v>3</v>
          </cell>
          <cell r="F36">
            <v>58.5</v>
          </cell>
          <cell r="G36">
            <v>1.5</v>
          </cell>
          <cell r="H36">
            <v>55</v>
          </cell>
          <cell r="I36">
            <v>1.5</v>
          </cell>
          <cell r="J36">
            <v>81.5</v>
          </cell>
          <cell r="K36">
            <v>4</v>
          </cell>
          <cell r="L36">
            <v>73.5</v>
          </cell>
          <cell r="M36">
            <v>3</v>
          </cell>
          <cell r="N36">
            <v>76</v>
          </cell>
          <cell r="O36">
            <v>3.5</v>
          </cell>
          <cell r="P36">
            <v>87</v>
          </cell>
          <cell r="Q36">
            <v>4</v>
          </cell>
          <cell r="R36">
            <v>74</v>
          </cell>
          <cell r="S36">
            <v>3</v>
          </cell>
          <cell r="T36">
            <v>76</v>
          </cell>
          <cell r="U36">
            <v>3.5</v>
          </cell>
          <cell r="V36">
            <v>77.5</v>
          </cell>
          <cell r="W36">
            <v>3.5</v>
          </cell>
          <cell r="X36">
            <v>54</v>
          </cell>
          <cell r="Y36">
            <v>1</v>
          </cell>
          <cell r="AA36" t="str">
            <v/>
          </cell>
          <cell r="AB36">
            <v>90</v>
          </cell>
          <cell r="AC36">
            <v>4</v>
          </cell>
          <cell r="AD36">
            <v>72</v>
          </cell>
          <cell r="AE36">
            <v>3</v>
          </cell>
          <cell r="AF36">
            <v>89</v>
          </cell>
          <cell r="AG36">
            <v>4</v>
          </cell>
          <cell r="AH36">
            <v>81</v>
          </cell>
          <cell r="AI36">
            <v>4</v>
          </cell>
          <cell r="AK36" t="str">
            <v/>
          </cell>
          <cell r="BC36" t="str">
            <v>ผ</v>
          </cell>
          <cell r="BD36" t="str">
            <v>ผ</v>
          </cell>
          <cell r="BE36" t="str">
            <v>ผ</v>
          </cell>
          <cell r="BF36" t="str">
            <v>ผ</v>
          </cell>
          <cell r="BG36" t="str">
            <v>ผ่าน</v>
          </cell>
          <cell r="BH36" t="str">
            <v>ผู้นำนันทนาการตัวน้อย</v>
          </cell>
        </row>
        <row r="37">
          <cell r="D37" t="str">
            <v>มส</v>
          </cell>
          <cell r="E37" t="str">
            <v>มส</v>
          </cell>
          <cell r="F37" t="str">
            <v>มส</v>
          </cell>
          <cell r="G37" t="str">
            <v>มส</v>
          </cell>
          <cell r="H37" t="str">
            <v>มส</v>
          </cell>
          <cell r="I37" t="str">
            <v>มส</v>
          </cell>
          <cell r="J37" t="str">
            <v>มส</v>
          </cell>
          <cell r="K37" t="str">
            <v>มส</v>
          </cell>
          <cell r="L37" t="str">
            <v>มส</v>
          </cell>
          <cell r="M37" t="str">
            <v>มส</v>
          </cell>
          <cell r="N37" t="str">
            <v>มส</v>
          </cell>
          <cell r="O37" t="str">
            <v>มส</v>
          </cell>
          <cell r="P37" t="str">
            <v>มส</v>
          </cell>
          <cell r="Q37" t="str">
            <v>มส</v>
          </cell>
          <cell r="R37" t="str">
            <v>มส</v>
          </cell>
          <cell r="S37" t="str">
            <v>มส</v>
          </cell>
          <cell r="T37" t="str">
            <v>มส</v>
          </cell>
          <cell r="U37" t="str">
            <v>มส</v>
          </cell>
          <cell r="V37" t="str">
            <v>มส</v>
          </cell>
          <cell r="W37" t="str">
            <v>มส</v>
          </cell>
          <cell r="X37" t="str">
            <v>มส</v>
          </cell>
          <cell r="Y37" t="str">
            <v>มส</v>
          </cell>
          <cell r="AA37" t="str">
            <v/>
          </cell>
          <cell r="AB37" t="str">
            <v>มส</v>
          </cell>
          <cell r="AC37" t="str">
            <v>มส</v>
          </cell>
          <cell r="AD37" t="str">
            <v>มส</v>
          </cell>
          <cell r="AE37" t="str">
            <v>มส</v>
          </cell>
          <cell r="AF37" t="str">
            <v>มส</v>
          </cell>
          <cell r="AG37" t="str">
            <v>มส</v>
          </cell>
          <cell r="AH37" t="str">
            <v>มส</v>
          </cell>
          <cell r="AI37" t="str">
            <v>มส</v>
          </cell>
          <cell r="AK37" t="str">
            <v/>
          </cell>
          <cell r="BC37" t="str">
            <v>มผ</v>
          </cell>
          <cell r="BD37" t="str">
            <v>มผ</v>
          </cell>
          <cell r="BE37" t="str">
            <v>มผ</v>
          </cell>
          <cell r="BF37" t="str">
            <v>มผ</v>
          </cell>
          <cell r="BG37" t="str">
            <v>ไม่ผ่าน</v>
          </cell>
          <cell r="BH37" t="str">
            <v>-</v>
          </cell>
        </row>
        <row r="38">
          <cell r="D38" t="str">
            <v>มส</v>
          </cell>
          <cell r="E38" t="str">
            <v>มส</v>
          </cell>
          <cell r="F38" t="str">
            <v>มส</v>
          </cell>
          <cell r="G38" t="str">
            <v>มส</v>
          </cell>
          <cell r="H38" t="str">
            <v>มส</v>
          </cell>
          <cell r="I38" t="str">
            <v>มส</v>
          </cell>
          <cell r="J38" t="str">
            <v>มส</v>
          </cell>
          <cell r="K38" t="str">
            <v>มส</v>
          </cell>
          <cell r="L38" t="str">
            <v>มส</v>
          </cell>
          <cell r="M38" t="str">
            <v>มส</v>
          </cell>
          <cell r="N38" t="str">
            <v>มส</v>
          </cell>
          <cell r="O38" t="str">
            <v>มส</v>
          </cell>
          <cell r="P38" t="str">
            <v>มส</v>
          </cell>
          <cell r="Q38" t="str">
            <v>มส</v>
          </cell>
          <cell r="R38" t="str">
            <v>มส</v>
          </cell>
          <cell r="S38" t="str">
            <v>มส</v>
          </cell>
          <cell r="T38" t="str">
            <v>มส</v>
          </cell>
          <cell r="U38" t="str">
            <v>มส</v>
          </cell>
          <cell r="V38" t="str">
            <v>มส</v>
          </cell>
          <cell r="W38" t="str">
            <v>มส</v>
          </cell>
          <cell r="X38" t="str">
            <v>มส</v>
          </cell>
          <cell r="Y38" t="str">
            <v>มส</v>
          </cell>
          <cell r="AA38" t="str">
            <v/>
          </cell>
          <cell r="AB38" t="str">
            <v>มส</v>
          </cell>
          <cell r="AC38" t="str">
            <v>มส</v>
          </cell>
          <cell r="AD38" t="str">
            <v>มส</v>
          </cell>
          <cell r="AE38" t="str">
            <v>มส</v>
          </cell>
          <cell r="AF38" t="str">
            <v>มส</v>
          </cell>
          <cell r="AG38" t="str">
            <v>มส</v>
          </cell>
          <cell r="AH38" t="str">
            <v>มส</v>
          </cell>
          <cell r="AI38" t="str">
            <v>มส</v>
          </cell>
          <cell r="AK38" t="str">
            <v/>
          </cell>
          <cell r="BC38" t="str">
            <v>มผ</v>
          </cell>
          <cell r="BD38" t="str">
            <v>มผ</v>
          </cell>
          <cell r="BE38" t="str">
            <v>มผ</v>
          </cell>
          <cell r="BF38" t="str">
            <v>มผ</v>
          </cell>
          <cell r="BG38" t="str">
            <v>ไม่ผ่าน</v>
          </cell>
          <cell r="BH38" t="str">
            <v>-</v>
          </cell>
        </row>
        <row r="39">
          <cell r="D39">
            <v>81</v>
          </cell>
          <cell r="E39">
            <v>4</v>
          </cell>
          <cell r="F39">
            <v>75</v>
          </cell>
          <cell r="G39">
            <v>3.5</v>
          </cell>
          <cell r="H39">
            <v>70</v>
          </cell>
          <cell r="I39">
            <v>3</v>
          </cell>
          <cell r="J39">
            <v>75</v>
          </cell>
          <cell r="K39">
            <v>3.5</v>
          </cell>
          <cell r="L39">
            <v>60.5</v>
          </cell>
          <cell r="M39">
            <v>2</v>
          </cell>
          <cell r="N39">
            <v>81</v>
          </cell>
          <cell r="O39">
            <v>4</v>
          </cell>
          <cell r="P39">
            <v>95</v>
          </cell>
          <cell r="Q39">
            <v>4</v>
          </cell>
          <cell r="R39">
            <v>80</v>
          </cell>
          <cell r="S39">
            <v>4</v>
          </cell>
          <cell r="T39">
            <v>77</v>
          </cell>
          <cell r="U39">
            <v>3.5</v>
          </cell>
          <cell r="V39">
            <v>80</v>
          </cell>
          <cell r="W39">
            <v>4</v>
          </cell>
          <cell r="X39">
            <v>80</v>
          </cell>
          <cell r="Y39">
            <v>4</v>
          </cell>
          <cell r="AA39" t="str">
            <v/>
          </cell>
          <cell r="AB39">
            <v>85</v>
          </cell>
          <cell r="AC39">
            <v>4</v>
          </cell>
          <cell r="AD39">
            <v>80</v>
          </cell>
          <cell r="AE39">
            <v>4</v>
          </cell>
          <cell r="AF39">
            <v>89</v>
          </cell>
          <cell r="AG39">
            <v>4</v>
          </cell>
          <cell r="AH39">
            <v>91</v>
          </cell>
          <cell r="AI39">
            <v>4</v>
          </cell>
          <cell r="AK39" t="str">
            <v/>
          </cell>
          <cell r="BC39" t="str">
            <v>ผ</v>
          </cell>
          <cell r="BD39" t="str">
            <v>ผ</v>
          </cell>
          <cell r="BE39" t="str">
            <v>ผ</v>
          </cell>
          <cell r="BF39" t="str">
            <v>ผ</v>
          </cell>
          <cell r="BG39" t="str">
            <v>ผ่าน</v>
          </cell>
          <cell r="BH39" t="str">
            <v>เรารักโรงเรียน</v>
          </cell>
        </row>
        <row r="40">
          <cell r="D40">
            <v>62</v>
          </cell>
          <cell r="E40">
            <v>2</v>
          </cell>
          <cell r="F40">
            <v>64</v>
          </cell>
          <cell r="G40">
            <v>2</v>
          </cell>
          <cell r="H40">
            <v>56</v>
          </cell>
          <cell r="I40">
            <v>1.5</v>
          </cell>
          <cell r="J40">
            <v>66.5</v>
          </cell>
          <cell r="K40">
            <v>2.5</v>
          </cell>
          <cell r="L40">
            <v>66.5</v>
          </cell>
          <cell r="M40">
            <v>2.5</v>
          </cell>
          <cell r="N40">
            <v>72</v>
          </cell>
          <cell r="O40">
            <v>3</v>
          </cell>
          <cell r="P40">
            <v>83</v>
          </cell>
          <cell r="Q40">
            <v>4</v>
          </cell>
          <cell r="R40">
            <v>77</v>
          </cell>
          <cell r="S40">
            <v>3.5</v>
          </cell>
          <cell r="T40">
            <v>78</v>
          </cell>
          <cell r="U40">
            <v>3.5</v>
          </cell>
          <cell r="V40">
            <v>65</v>
          </cell>
          <cell r="W40">
            <v>2.5</v>
          </cell>
          <cell r="X40">
            <v>53</v>
          </cell>
          <cell r="Y40">
            <v>1</v>
          </cell>
          <cell r="AA40" t="str">
            <v/>
          </cell>
          <cell r="AB40">
            <v>81</v>
          </cell>
          <cell r="AC40">
            <v>4</v>
          </cell>
          <cell r="AD40">
            <v>76</v>
          </cell>
          <cell r="AE40">
            <v>3.5</v>
          </cell>
          <cell r="AF40">
            <v>87</v>
          </cell>
          <cell r="AG40">
            <v>4</v>
          </cell>
          <cell r="AH40">
            <v>75</v>
          </cell>
          <cell r="AI40">
            <v>3.5</v>
          </cell>
          <cell r="AK40" t="str">
            <v/>
          </cell>
          <cell r="BC40" t="str">
            <v>ผ</v>
          </cell>
          <cell r="BD40" t="str">
            <v>ผ</v>
          </cell>
          <cell r="BE40" t="str">
            <v>ผ</v>
          </cell>
          <cell r="BF40" t="str">
            <v>ผ</v>
          </cell>
          <cell r="BG40" t="str">
            <v>ผ่าน</v>
          </cell>
          <cell r="BH40" t="str">
            <v>จักรวาลแห่งการเรียนรู้</v>
          </cell>
        </row>
        <row r="41">
          <cell r="D41">
            <v>50</v>
          </cell>
          <cell r="E41">
            <v>1</v>
          </cell>
          <cell r="F41">
            <v>51</v>
          </cell>
          <cell r="G41">
            <v>1</v>
          </cell>
          <cell r="H41">
            <v>48</v>
          </cell>
          <cell r="I41">
            <v>0</v>
          </cell>
          <cell r="J41">
            <v>50</v>
          </cell>
          <cell r="K41">
            <v>1</v>
          </cell>
          <cell r="L41">
            <v>54.5</v>
          </cell>
          <cell r="M41">
            <v>1</v>
          </cell>
          <cell r="N41">
            <v>59</v>
          </cell>
          <cell r="O41">
            <v>1.5</v>
          </cell>
          <cell r="P41">
            <v>87</v>
          </cell>
          <cell r="Q41">
            <v>4</v>
          </cell>
          <cell r="R41">
            <v>70</v>
          </cell>
          <cell r="S41">
            <v>3</v>
          </cell>
          <cell r="T41">
            <v>63</v>
          </cell>
          <cell r="U41">
            <v>2</v>
          </cell>
          <cell r="V41">
            <v>54.5</v>
          </cell>
          <cell r="W41">
            <v>1</v>
          </cell>
          <cell r="X41">
            <v>34</v>
          </cell>
          <cell r="Y41">
            <v>0</v>
          </cell>
          <cell r="AA41" t="str">
            <v/>
          </cell>
          <cell r="AB41">
            <v>57</v>
          </cell>
          <cell r="AC41">
            <v>1.5</v>
          </cell>
          <cell r="AD41">
            <v>59</v>
          </cell>
          <cell r="AE41">
            <v>1.5</v>
          </cell>
          <cell r="AF41">
            <v>85</v>
          </cell>
          <cell r="AG41">
            <v>4</v>
          </cell>
          <cell r="AH41">
            <v>89</v>
          </cell>
          <cell r="AI41">
            <v>4</v>
          </cell>
          <cell r="AK41" t="str">
            <v/>
          </cell>
          <cell r="BC41" t="str">
            <v>ผ</v>
          </cell>
          <cell r="BD41" t="str">
            <v>มผ</v>
          </cell>
          <cell r="BE41" t="str">
            <v>ผ</v>
          </cell>
          <cell r="BF41" t="str">
            <v>ผ</v>
          </cell>
          <cell r="BG41" t="str">
            <v>ไม่ผ่าน</v>
          </cell>
          <cell r="BH41" t="str">
            <v>ภาษาไทยสร้างสรรค์</v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BG42" t="str">
            <v>ย้าย</v>
          </cell>
          <cell r="BH42" t="str">
            <v>ผู้นำนันทนาการตัวน้อย</v>
          </cell>
        </row>
        <row r="43">
          <cell r="D43">
            <v>68</v>
          </cell>
          <cell r="E43">
            <v>2.5</v>
          </cell>
          <cell r="F43">
            <v>61</v>
          </cell>
          <cell r="G43">
            <v>2</v>
          </cell>
          <cell r="H43">
            <v>53</v>
          </cell>
          <cell r="I43">
            <v>1</v>
          </cell>
          <cell r="J43">
            <v>68.5</v>
          </cell>
          <cell r="K43">
            <v>2.5</v>
          </cell>
          <cell r="L43">
            <v>52</v>
          </cell>
          <cell r="M43">
            <v>1</v>
          </cell>
          <cell r="N43">
            <v>55</v>
          </cell>
          <cell r="O43">
            <v>1.5</v>
          </cell>
          <cell r="P43">
            <v>69</v>
          </cell>
          <cell r="Q43">
            <v>2.5</v>
          </cell>
          <cell r="R43">
            <v>73</v>
          </cell>
          <cell r="S43">
            <v>3</v>
          </cell>
          <cell r="T43">
            <v>64</v>
          </cell>
          <cell r="U43">
            <v>2</v>
          </cell>
          <cell r="V43">
            <v>63.5</v>
          </cell>
          <cell r="W43">
            <v>2</v>
          </cell>
          <cell r="X43">
            <v>54</v>
          </cell>
          <cell r="Y43">
            <v>1</v>
          </cell>
          <cell r="AA43" t="str">
            <v/>
          </cell>
          <cell r="AB43">
            <v>62</v>
          </cell>
          <cell r="AC43">
            <v>2</v>
          </cell>
          <cell r="AD43">
            <v>60</v>
          </cell>
          <cell r="AE43">
            <v>2</v>
          </cell>
          <cell r="AF43">
            <v>88</v>
          </cell>
          <cell r="AG43">
            <v>4</v>
          </cell>
          <cell r="AH43">
            <v>81</v>
          </cell>
          <cell r="AI43">
            <v>4</v>
          </cell>
          <cell r="AK43" t="str">
            <v/>
          </cell>
          <cell r="BC43" t="str">
            <v>ผ</v>
          </cell>
          <cell r="BD43" t="str">
            <v>ผ</v>
          </cell>
          <cell r="BE43" t="str">
            <v>ผ</v>
          </cell>
          <cell r="BF43" t="str">
            <v>ผ</v>
          </cell>
          <cell r="BG43" t="str">
            <v>ผ่าน</v>
          </cell>
          <cell r="BH43" t="str">
            <v>อาหารแสนอร่อย</v>
          </cell>
        </row>
        <row r="44">
          <cell r="D44" t="str">
            <v>มส</v>
          </cell>
          <cell r="E44" t="str">
            <v>มส</v>
          </cell>
          <cell r="F44" t="str">
            <v>มส</v>
          </cell>
          <cell r="G44" t="str">
            <v>มส</v>
          </cell>
          <cell r="H44" t="str">
            <v>มส</v>
          </cell>
          <cell r="I44" t="str">
            <v>มส</v>
          </cell>
          <cell r="J44" t="str">
            <v>มส</v>
          </cell>
          <cell r="K44" t="str">
            <v>มส</v>
          </cell>
          <cell r="L44" t="str">
            <v>มส</v>
          </cell>
          <cell r="M44" t="str">
            <v>มส</v>
          </cell>
          <cell r="N44" t="str">
            <v>มส</v>
          </cell>
          <cell r="O44" t="str">
            <v>มส</v>
          </cell>
          <cell r="P44" t="str">
            <v>มส</v>
          </cell>
          <cell r="Q44" t="str">
            <v>มส</v>
          </cell>
          <cell r="R44" t="str">
            <v>มส</v>
          </cell>
          <cell r="S44" t="str">
            <v>มส</v>
          </cell>
          <cell r="T44" t="str">
            <v>มส</v>
          </cell>
          <cell r="U44" t="str">
            <v>มส</v>
          </cell>
          <cell r="V44" t="str">
            <v>มส</v>
          </cell>
          <cell r="W44" t="str">
            <v>มส</v>
          </cell>
          <cell r="X44" t="str">
            <v>มส</v>
          </cell>
          <cell r="Y44" t="str">
            <v>มส</v>
          </cell>
          <cell r="AA44" t="str">
            <v/>
          </cell>
          <cell r="AB44" t="str">
            <v>มส</v>
          </cell>
          <cell r="AC44" t="str">
            <v>มส</v>
          </cell>
          <cell r="AD44" t="str">
            <v>มส</v>
          </cell>
          <cell r="AE44" t="str">
            <v>มส</v>
          </cell>
          <cell r="AF44" t="str">
            <v>มส</v>
          </cell>
          <cell r="AG44" t="str">
            <v>มส</v>
          </cell>
          <cell r="AH44" t="str">
            <v>มส</v>
          </cell>
          <cell r="AI44" t="str">
            <v>มส</v>
          </cell>
          <cell r="AK44" t="str">
            <v/>
          </cell>
          <cell r="BC44" t="str">
            <v>มผ</v>
          </cell>
          <cell r="BD44" t="str">
            <v>มผ</v>
          </cell>
          <cell r="BE44" t="str">
            <v>มผ</v>
          </cell>
          <cell r="BF44" t="str">
            <v>มผ</v>
          </cell>
          <cell r="BG44" t="str">
            <v>ไม่ผ่าน</v>
          </cell>
          <cell r="BH44" t="str">
            <v>-</v>
          </cell>
        </row>
        <row r="45">
          <cell r="D45">
            <v>71</v>
          </cell>
          <cell r="E45">
            <v>3</v>
          </cell>
          <cell r="F45">
            <v>67</v>
          </cell>
          <cell r="G45">
            <v>2.5</v>
          </cell>
          <cell r="H45">
            <v>61</v>
          </cell>
          <cell r="I45">
            <v>2</v>
          </cell>
          <cell r="J45">
            <v>80</v>
          </cell>
          <cell r="K45">
            <v>4</v>
          </cell>
          <cell r="L45">
            <v>68.5</v>
          </cell>
          <cell r="M45">
            <v>2.5</v>
          </cell>
          <cell r="N45">
            <v>77</v>
          </cell>
          <cell r="O45">
            <v>3.5</v>
          </cell>
          <cell r="P45">
            <v>72</v>
          </cell>
          <cell r="Q45">
            <v>3</v>
          </cell>
          <cell r="R45">
            <v>73</v>
          </cell>
          <cell r="S45">
            <v>3</v>
          </cell>
          <cell r="T45">
            <v>69</v>
          </cell>
          <cell r="U45">
            <v>2.5</v>
          </cell>
          <cell r="V45">
            <v>73.5</v>
          </cell>
          <cell r="W45">
            <v>3</v>
          </cell>
          <cell r="X45">
            <v>75</v>
          </cell>
          <cell r="Y45">
            <v>3.5</v>
          </cell>
          <cell r="AA45" t="str">
            <v/>
          </cell>
          <cell r="AB45">
            <v>75</v>
          </cell>
          <cell r="AC45">
            <v>3.5</v>
          </cell>
          <cell r="AD45">
            <v>66</v>
          </cell>
          <cell r="AE45">
            <v>2.5</v>
          </cell>
          <cell r="AF45">
            <v>93</v>
          </cell>
          <cell r="AG45">
            <v>4</v>
          </cell>
          <cell r="AH45">
            <v>75</v>
          </cell>
          <cell r="AI45">
            <v>3.5</v>
          </cell>
          <cell r="AK45" t="str">
            <v/>
          </cell>
          <cell r="BC45" t="str">
            <v>ผ</v>
          </cell>
          <cell r="BD45" t="str">
            <v>ผ</v>
          </cell>
          <cell r="BE45" t="str">
            <v>ผ</v>
          </cell>
          <cell r="BF45" t="str">
            <v>ผ</v>
          </cell>
          <cell r="BG45" t="str">
            <v>ผ่าน</v>
          </cell>
          <cell r="BH45" t="str">
            <v>อาหารแสนอร่อย</v>
          </cell>
        </row>
        <row r="46">
          <cell r="D46" t="str">
            <v>มส</v>
          </cell>
          <cell r="E46" t="str">
            <v>มส</v>
          </cell>
          <cell r="F46" t="str">
            <v>มส</v>
          </cell>
          <cell r="G46" t="str">
            <v>มส</v>
          </cell>
          <cell r="H46" t="str">
            <v>มส</v>
          </cell>
          <cell r="I46" t="str">
            <v>มส</v>
          </cell>
          <cell r="J46" t="str">
            <v>มส</v>
          </cell>
          <cell r="K46" t="str">
            <v>มส</v>
          </cell>
          <cell r="L46" t="str">
            <v>มส</v>
          </cell>
          <cell r="M46" t="str">
            <v>มส</v>
          </cell>
          <cell r="N46" t="str">
            <v>มส</v>
          </cell>
          <cell r="O46" t="str">
            <v>มส</v>
          </cell>
          <cell r="P46" t="str">
            <v>มส</v>
          </cell>
          <cell r="Q46" t="str">
            <v>มส</v>
          </cell>
          <cell r="R46" t="str">
            <v>มส</v>
          </cell>
          <cell r="S46" t="str">
            <v>มส</v>
          </cell>
          <cell r="T46" t="str">
            <v>มส</v>
          </cell>
          <cell r="U46" t="str">
            <v>มส</v>
          </cell>
          <cell r="V46" t="str">
            <v>มส</v>
          </cell>
          <cell r="W46" t="str">
            <v>มส</v>
          </cell>
          <cell r="X46" t="str">
            <v>มส</v>
          </cell>
          <cell r="Y46" t="str">
            <v>มส</v>
          </cell>
          <cell r="AA46" t="str">
            <v/>
          </cell>
          <cell r="AB46" t="str">
            <v>มส</v>
          </cell>
          <cell r="AC46" t="str">
            <v>มส</v>
          </cell>
          <cell r="AD46" t="str">
            <v>มส</v>
          </cell>
          <cell r="AE46" t="str">
            <v>มส</v>
          </cell>
          <cell r="AF46" t="str">
            <v>มส</v>
          </cell>
          <cell r="AG46" t="str">
            <v>มส</v>
          </cell>
          <cell r="AH46" t="str">
            <v>มส</v>
          </cell>
          <cell r="AI46" t="str">
            <v>มส</v>
          </cell>
          <cell r="AK46" t="str">
            <v/>
          </cell>
          <cell r="BC46" t="str">
            <v>มผ</v>
          </cell>
          <cell r="BD46" t="str">
            <v>มผ</v>
          </cell>
          <cell r="BE46" t="str">
            <v>มผ</v>
          </cell>
          <cell r="BF46" t="str">
            <v>มผ</v>
          </cell>
          <cell r="BG46" t="str">
            <v>ไม่ผ่าน</v>
          </cell>
          <cell r="BH46" t="str">
            <v>-</v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BG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BG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BG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BG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BG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BG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BG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BG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BG55" t="str">
            <v/>
          </cell>
        </row>
      </sheetData>
      <sheetData sheetId="4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5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  <row r="9">
          <cell r="U9">
            <v>0</v>
          </cell>
          <cell r="V9" t="str">
            <v>มส</v>
          </cell>
        </row>
        <row r="10">
          <cell r="U10">
            <v>1.8035714285714286</v>
          </cell>
          <cell r="V10">
            <v>24</v>
          </cell>
        </row>
        <row r="11">
          <cell r="U11">
            <v>2.0178571428571428</v>
          </cell>
          <cell r="V11">
            <v>20</v>
          </cell>
        </row>
        <row r="12">
          <cell r="U12">
            <v>2.375</v>
          </cell>
          <cell r="V12">
            <v>15</v>
          </cell>
        </row>
        <row r="13">
          <cell r="U13">
            <v>1.9285714285714286</v>
          </cell>
          <cell r="V13">
            <v>22</v>
          </cell>
        </row>
        <row r="14">
          <cell r="U14">
            <v>2.5714285714285716</v>
          </cell>
          <cell r="V14">
            <v>9</v>
          </cell>
        </row>
        <row r="15">
          <cell r="U15">
            <v>2.875</v>
          </cell>
          <cell r="V15">
            <v>6</v>
          </cell>
        </row>
        <row r="16">
          <cell r="U16">
            <v>2.4464285714285716</v>
          </cell>
          <cell r="V16">
            <v>14</v>
          </cell>
        </row>
        <row r="17">
          <cell r="U17">
            <v>2.25</v>
          </cell>
          <cell r="V17">
            <v>17</v>
          </cell>
        </row>
        <row r="18">
          <cell r="U18">
            <v>0</v>
          </cell>
          <cell r="V18" t="str">
            <v>มส</v>
          </cell>
        </row>
        <row r="19">
          <cell r="U19">
            <v>2.5178571428571428</v>
          </cell>
          <cell r="V19">
            <v>12</v>
          </cell>
        </row>
        <row r="20">
          <cell r="U20">
            <v>2.1428571428571428</v>
          </cell>
          <cell r="V20">
            <v>19</v>
          </cell>
        </row>
        <row r="21">
          <cell r="U21">
            <v>2.5892857142857144</v>
          </cell>
          <cell r="V21">
            <v>8</v>
          </cell>
        </row>
        <row r="22">
          <cell r="U22">
            <v>2.5535714285714284</v>
          </cell>
          <cell r="V22">
            <v>11</v>
          </cell>
        </row>
        <row r="23">
          <cell r="U23">
            <v>3.0178571428571428</v>
          </cell>
          <cell r="V23">
            <v>3</v>
          </cell>
        </row>
        <row r="24">
          <cell r="U24">
            <v>1.8571428571428572</v>
          </cell>
          <cell r="V24">
            <v>23</v>
          </cell>
        </row>
        <row r="25">
          <cell r="U25">
            <v>0</v>
          </cell>
          <cell r="V25" t="str">
            <v>มส</v>
          </cell>
        </row>
        <row r="26">
          <cell r="U26">
            <v>2.3214285714285716</v>
          </cell>
          <cell r="V26">
            <v>16</v>
          </cell>
        </row>
        <row r="27">
          <cell r="U27">
            <v>2.5714285714285716</v>
          </cell>
          <cell r="V27">
            <v>9</v>
          </cell>
        </row>
        <row r="28">
          <cell r="U28">
            <v>0</v>
          </cell>
          <cell r="V28" t="str">
            <v>มส</v>
          </cell>
        </row>
        <row r="29">
          <cell r="U29">
            <v>2.25</v>
          </cell>
          <cell r="V29">
            <v>17</v>
          </cell>
        </row>
        <row r="30">
          <cell r="U30">
            <v>2.8928571428571428</v>
          </cell>
          <cell r="V30">
            <v>5</v>
          </cell>
        </row>
        <row r="31">
          <cell r="U31">
            <v>1.7321428571428572</v>
          </cell>
          <cell r="V31">
            <v>25</v>
          </cell>
        </row>
        <row r="32">
          <cell r="U32">
            <v>3.0892857142857144</v>
          </cell>
          <cell r="V32">
            <v>2</v>
          </cell>
        </row>
        <row r="33">
          <cell r="U33">
            <v>0</v>
          </cell>
          <cell r="V33" t="str">
            <v>มส</v>
          </cell>
        </row>
        <row r="34">
          <cell r="U34">
            <v>2.7678571428571428</v>
          </cell>
          <cell r="V34">
            <v>7</v>
          </cell>
        </row>
        <row r="35">
          <cell r="U35">
            <v>0</v>
          </cell>
          <cell r="V35" t="str">
            <v>มส</v>
          </cell>
        </row>
        <row r="36">
          <cell r="U36">
            <v>0</v>
          </cell>
          <cell r="V36" t="str">
            <v>มส</v>
          </cell>
        </row>
        <row r="37">
          <cell r="U37">
            <v>3.5714285714285716</v>
          </cell>
          <cell r="V37">
            <v>1</v>
          </cell>
        </row>
        <row r="38">
          <cell r="U38">
            <v>2.5178571428571428</v>
          </cell>
          <cell r="V38">
            <v>12</v>
          </cell>
        </row>
        <row r="39">
          <cell r="U39">
            <v>1.4107142857142858</v>
          </cell>
          <cell r="V39">
            <v>26</v>
          </cell>
        </row>
        <row r="40">
          <cell r="U40" t="str">
            <v/>
          </cell>
          <cell r="V40" t="str">
            <v>ย้าย</v>
          </cell>
        </row>
        <row r="41">
          <cell r="U41">
            <v>2</v>
          </cell>
          <cell r="V41">
            <v>21</v>
          </cell>
        </row>
        <row r="42">
          <cell r="U42">
            <v>0</v>
          </cell>
          <cell r="V42" t="str">
            <v>มส</v>
          </cell>
        </row>
        <row r="43">
          <cell r="U43">
            <v>2.9285714285714284</v>
          </cell>
          <cell r="V43">
            <v>4</v>
          </cell>
        </row>
        <row r="44">
          <cell r="U44">
            <v>0</v>
          </cell>
          <cell r="V44" t="str">
            <v>มส</v>
          </cell>
        </row>
        <row r="45">
          <cell r="U45" t="str">
            <v/>
          </cell>
          <cell r="V45" t="str">
            <v/>
          </cell>
        </row>
        <row r="46">
          <cell r="U46" t="str">
            <v/>
          </cell>
          <cell r="V46" t="str">
            <v/>
          </cell>
        </row>
        <row r="47">
          <cell r="U47" t="str">
            <v/>
          </cell>
          <cell r="V47" t="str">
            <v/>
          </cell>
        </row>
        <row r="48">
          <cell r="U48" t="str">
            <v/>
          </cell>
          <cell r="V48" t="str">
            <v/>
          </cell>
        </row>
        <row r="49">
          <cell r="U49" t="str">
            <v/>
          </cell>
          <cell r="V49" t="str">
            <v/>
          </cell>
        </row>
        <row r="50">
          <cell r="U50" t="str">
            <v/>
          </cell>
          <cell r="V50" t="str">
            <v/>
          </cell>
        </row>
        <row r="51">
          <cell r="U51" t="str">
            <v/>
          </cell>
          <cell r="V51" t="str">
            <v/>
          </cell>
        </row>
        <row r="52">
          <cell r="U52" t="str">
            <v/>
          </cell>
          <cell r="V52" t="str">
            <v/>
          </cell>
        </row>
        <row r="53">
          <cell r="U53" t="str">
            <v/>
          </cell>
          <cell r="V5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4.1ปลายภาค"/>
      <sheetName val="4.2พัฒนาผู้เรียน"/>
      <sheetName val="5.อ่านคิดวิเคราะห์"/>
      <sheetName val="6.คุณลักษณะ"/>
      <sheetName val="ปถ.07"/>
    </sheetNames>
    <sheetDataSet>
      <sheetData sheetId="0">
        <row r="2">
          <cell r="I2" t="str">
            <v>มัธยมศึกษาปีที่ 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 t="str">
            <v xml:space="preserve">                -                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  <cell r="J14">
            <v>31</v>
          </cell>
          <cell r="K14" t="str">
            <v>มีนาคม</v>
          </cell>
          <cell r="L14">
            <v>2563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การงานอาชีพ 2</v>
          </cell>
          <cell r="D16">
            <v>0.5</v>
          </cell>
        </row>
        <row r="17">
          <cell r="B17" t="str">
            <v>อ21102</v>
          </cell>
          <cell r="C17" t="str">
            <v>ภาษาอังกฤษ 2</v>
          </cell>
          <cell r="D17">
            <v>1.5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พ21204</v>
          </cell>
          <cell r="C23" t="str">
            <v>มินิมาราธอน 2</v>
          </cell>
          <cell r="D23">
            <v>1</v>
          </cell>
        </row>
        <row r="24">
          <cell r="B24" t="str">
            <v>พ21206</v>
          </cell>
          <cell r="C24" t="str">
            <v>ฟุตบอล 2</v>
          </cell>
          <cell r="D24">
            <v>1</v>
          </cell>
        </row>
        <row r="25">
          <cell r="B25" t="str">
            <v>ศ21210</v>
          </cell>
          <cell r="C25" t="str">
            <v>ดนตรีไทย 2 (ระนาดเอก)</v>
          </cell>
          <cell r="D25">
            <v>1</v>
          </cell>
        </row>
        <row r="26">
          <cell r="B26" t="str">
            <v>ศ21212</v>
          </cell>
          <cell r="C26" t="str">
            <v>ดนตรีสากล 2 (กีตาร์)</v>
          </cell>
          <cell r="D26">
            <v>1</v>
          </cell>
        </row>
        <row r="27">
          <cell r="B27" t="str">
            <v>ศ21214</v>
          </cell>
          <cell r="C27" t="str">
            <v>การแสดงประกอบบทเพลง 2</v>
          </cell>
          <cell r="D27">
            <v>1</v>
          </cell>
        </row>
        <row r="28">
          <cell r="B28" t="str">
            <v>ศ21216</v>
          </cell>
          <cell r="C28" t="str">
            <v>ประติมากรรม 2</v>
          </cell>
          <cell r="D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3">
          <cell r="C33" t="str">
            <v>กิจกรรมแนะแนว</v>
          </cell>
        </row>
        <row r="34">
          <cell r="C34" t="str">
            <v>ลูกเสือ - เนตรนารี</v>
          </cell>
        </row>
        <row r="35">
          <cell r="C35" t="str">
            <v>ชมรม</v>
          </cell>
        </row>
        <row r="36">
          <cell r="C36" t="str">
            <v>กิจกรรมเพื่อสังคมและสาธารณประโยชน์</v>
          </cell>
        </row>
      </sheetData>
      <sheetData sheetId="1">
        <row r="11"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/>
      <sheetData sheetId="3">
        <row r="11"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/>
          </cell>
          <cell r="AK11" t="str">
            <v/>
          </cell>
          <cell r="AM11" t="str">
            <v/>
          </cell>
          <cell r="AO11" t="str">
            <v/>
          </cell>
          <cell r="AQ11" t="str">
            <v/>
          </cell>
          <cell r="AS11" t="str">
            <v/>
          </cell>
          <cell r="AU11" t="str">
            <v/>
          </cell>
          <cell r="AW11" t="str">
            <v/>
          </cell>
          <cell r="AY11" t="str">
            <v/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 t="str">
            <v/>
          </cell>
          <cell r="AK12" t="str">
            <v/>
          </cell>
          <cell r="AM12" t="str">
            <v/>
          </cell>
          <cell r="AO12">
            <v>4</v>
          </cell>
          <cell r="AQ12" t="str">
            <v/>
          </cell>
          <cell r="AS12" t="str">
            <v/>
          </cell>
          <cell r="AU12" t="str">
            <v/>
          </cell>
          <cell r="AW12" t="str">
            <v/>
          </cell>
          <cell r="AY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 t="str">
            <v/>
          </cell>
          <cell r="AK13">
            <v>3.5</v>
          </cell>
          <cell r="AM13" t="str">
            <v/>
          </cell>
          <cell r="AO13" t="str">
            <v/>
          </cell>
          <cell r="AQ13" t="str">
            <v/>
          </cell>
          <cell r="AS13" t="str">
            <v/>
          </cell>
          <cell r="AU13" t="str">
            <v/>
          </cell>
          <cell r="AW13" t="str">
            <v/>
          </cell>
          <cell r="AY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 t="str">
            <v/>
          </cell>
          <cell r="AK14">
            <v>4</v>
          </cell>
          <cell r="AM14" t="str">
            <v/>
          </cell>
          <cell r="AO14" t="str">
            <v/>
          </cell>
          <cell r="AQ14" t="str">
            <v/>
          </cell>
          <cell r="AS14" t="str">
            <v/>
          </cell>
          <cell r="AU14" t="str">
            <v/>
          </cell>
          <cell r="AW14" t="str">
            <v/>
          </cell>
          <cell r="AY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 t="str">
            <v/>
          </cell>
          <cell r="AK15" t="str">
            <v/>
          </cell>
          <cell r="AM15">
            <v>4</v>
          </cell>
          <cell r="AO15" t="str">
            <v/>
          </cell>
          <cell r="AQ15" t="str">
            <v/>
          </cell>
          <cell r="AS15" t="str">
            <v/>
          </cell>
          <cell r="AU15" t="str">
            <v/>
          </cell>
          <cell r="AW15" t="str">
            <v/>
          </cell>
          <cell r="AY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 t="str">
            <v/>
          </cell>
          <cell r="AK16">
            <v>3.5</v>
          </cell>
          <cell r="AM16" t="str">
            <v/>
          </cell>
          <cell r="AO16" t="str">
            <v/>
          </cell>
          <cell r="AQ16" t="str">
            <v/>
          </cell>
          <cell r="AS16" t="str">
            <v/>
          </cell>
          <cell r="AU16" t="str">
            <v/>
          </cell>
          <cell r="AW16" t="str">
            <v/>
          </cell>
          <cell r="AY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 t="str">
            <v/>
          </cell>
          <cell r="AK17" t="str">
            <v/>
          </cell>
          <cell r="AM17">
            <v>4</v>
          </cell>
          <cell r="AO17" t="str">
            <v/>
          </cell>
          <cell r="AQ17" t="str">
            <v/>
          </cell>
          <cell r="AS17" t="str">
            <v/>
          </cell>
          <cell r="AU17" t="str">
            <v/>
          </cell>
          <cell r="AW17" t="str">
            <v/>
          </cell>
          <cell r="AY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 t="str">
            <v/>
          </cell>
          <cell r="AK18">
            <v>4</v>
          </cell>
          <cell r="AM18" t="str">
            <v/>
          </cell>
          <cell r="AO18" t="str">
            <v/>
          </cell>
          <cell r="AQ18" t="str">
            <v/>
          </cell>
          <cell r="AS18" t="str">
            <v/>
          </cell>
          <cell r="AU18" t="str">
            <v/>
          </cell>
          <cell r="AW18" t="str">
            <v/>
          </cell>
          <cell r="AY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 t="str">
            <v/>
          </cell>
          <cell r="AK19">
            <v>3</v>
          </cell>
          <cell r="AM19" t="str">
            <v/>
          </cell>
          <cell r="AO19" t="str">
            <v/>
          </cell>
          <cell r="AQ19" t="str">
            <v/>
          </cell>
          <cell r="AS19" t="str">
            <v/>
          </cell>
          <cell r="AU19" t="str">
            <v/>
          </cell>
          <cell r="AW19" t="str">
            <v/>
          </cell>
          <cell r="AY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/>
          </cell>
          <cell r="AK20" t="str">
            <v/>
          </cell>
          <cell r="AM20" t="str">
            <v/>
          </cell>
          <cell r="AO20" t="str">
            <v/>
          </cell>
          <cell r="AQ20" t="str">
            <v/>
          </cell>
          <cell r="AS20" t="str">
            <v/>
          </cell>
          <cell r="AU20" t="str">
            <v/>
          </cell>
          <cell r="AW20" t="str">
            <v/>
          </cell>
          <cell r="AY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 t="str">
            <v/>
          </cell>
          <cell r="AK21" t="str">
            <v/>
          </cell>
          <cell r="AM21">
            <v>4</v>
          </cell>
          <cell r="AO21" t="str">
            <v/>
          </cell>
          <cell r="AQ21" t="str">
            <v/>
          </cell>
          <cell r="AS21" t="str">
            <v/>
          </cell>
          <cell r="AU21" t="str">
            <v/>
          </cell>
          <cell r="AW21" t="str">
            <v/>
          </cell>
          <cell r="AY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 t="str">
            <v/>
          </cell>
          <cell r="AK22" t="str">
            <v/>
          </cell>
          <cell r="AM22">
            <v>4</v>
          </cell>
          <cell r="AO22" t="str">
            <v/>
          </cell>
          <cell r="AQ22" t="str">
            <v/>
          </cell>
          <cell r="AS22" t="str">
            <v/>
          </cell>
          <cell r="AU22" t="str">
            <v/>
          </cell>
          <cell r="AW22" t="str">
            <v/>
          </cell>
          <cell r="AY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 t="str">
            <v/>
          </cell>
          <cell r="AK23">
            <v>3.5</v>
          </cell>
          <cell r="AM23" t="str">
            <v/>
          </cell>
          <cell r="AO23" t="str">
            <v/>
          </cell>
          <cell r="AQ23" t="str">
            <v/>
          </cell>
          <cell r="AS23" t="str">
            <v/>
          </cell>
          <cell r="AU23" t="str">
            <v/>
          </cell>
          <cell r="AW23" t="str">
            <v/>
          </cell>
          <cell r="AY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 t="str">
            <v/>
          </cell>
          <cell r="AK24" t="str">
            <v/>
          </cell>
          <cell r="AM24">
            <v>4</v>
          </cell>
          <cell r="AO24" t="str">
            <v/>
          </cell>
          <cell r="AQ24" t="str">
            <v/>
          </cell>
          <cell r="AS24" t="str">
            <v/>
          </cell>
          <cell r="AU24" t="str">
            <v/>
          </cell>
          <cell r="AW24" t="str">
            <v/>
          </cell>
          <cell r="AY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 t="str">
            <v/>
          </cell>
          <cell r="AK25" t="str">
            <v/>
          </cell>
          <cell r="AM25">
            <v>4</v>
          </cell>
          <cell r="AO25" t="str">
            <v/>
          </cell>
          <cell r="AQ25" t="str">
            <v/>
          </cell>
          <cell r="AS25" t="str">
            <v/>
          </cell>
          <cell r="AU25" t="str">
            <v/>
          </cell>
          <cell r="AW25" t="str">
            <v/>
          </cell>
          <cell r="AY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 t="str">
            <v/>
          </cell>
          <cell r="AK26" t="str">
            <v/>
          </cell>
          <cell r="AM26">
            <v>2.5</v>
          </cell>
          <cell r="AO26" t="str">
            <v/>
          </cell>
          <cell r="AQ26" t="str">
            <v/>
          </cell>
          <cell r="AS26" t="str">
            <v/>
          </cell>
          <cell r="AU26" t="str">
            <v/>
          </cell>
          <cell r="AW26" t="str">
            <v/>
          </cell>
          <cell r="AY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/>
          </cell>
          <cell r="AK27" t="str">
            <v/>
          </cell>
          <cell r="AM27" t="str">
            <v/>
          </cell>
          <cell r="AO27" t="str">
            <v/>
          </cell>
          <cell r="AQ27" t="str">
            <v/>
          </cell>
          <cell r="AS27" t="str">
            <v/>
          </cell>
          <cell r="AU27" t="str">
            <v/>
          </cell>
          <cell r="AW27" t="str">
            <v/>
          </cell>
          <cell r="AY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 t="str">
            <v/>
          </cell>
          <cell r="AK28" t="str">
            <v/>
          </cell>
          <cell r="AM28">
            <v>4</v>
          </cell>
          <cell r="AO28" t="str">
            <v/>
          </cell>
          <cell r="AQ28" t="str">
            <v/>
          </cell>
          <cell r="AS28" t="str">
            <v/>
          </cell>
          <cell r="AU28" t="str">
            <v/>
          </cell>
          <cell r="AW28" t="str">
            <v/>
          </cell>
          <cell r="AY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 t="str">
            <v/>
          </cell>
          <cell r="AK29">
            <v>3.5</v>
          </cell>
          <cell r="AM29" t="str">
            <v/>
          </cell>
          <cell r="AO29" t="str">
            <v/>
          </cell>
          <cell r="AQ29" t="str">
            <v/>
          </cell>
          <cell r="AS29" t="str">
            <v/>
          </cell>
          <cell r="AU29" t="str">
            <v/>
          </cell>
          <cell r="AW29" t="str">
            <v/>
          </cell>
          <cell r="AY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/>
          </cell>
          <cell r="AK30" t="str">
            <v/>
          </cell>
          <cell r="AM30" t="str">
            <v/>
          </cell>
          <cell r="AO30" t="str">
            <v/>
          </cell>
          <cell r="AQ30" t="str">
            <v/>
          </cell>
          <cell r="AS30" t="str">
            <v/>
          </cell>
          <cell r="AU30" t="str">
            <v/>
          </cell>
          <cell r="AW30" t="str">
            <v/>
          </cell>
          <cell r="AY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 t="str">
            <v/>
          </cell>
          <cell r="AK31" t="str">
            <v/>
          </cell>
          <cell r="AM31" t="str">
            <v/>
          </cell>
          <cell r="AO31" t="str">
            <v/>
          </cell>
          <cell r="AQ31">
            <v>4</v>
          </cell>
          <cell r="AS31" t="str">
            <v/>
          </cell>
          <cell r="AU31" t="str">
            <v/>
          </cell>
          <cell r="AW31" t="str">
            <v/>
          </cell>
          <cell r="AY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 t="str">
            <v/>
          </cell>
          <cell r="AK32" t="str">
            <v/>
          </cell>
          <cell r="AM32" t="str">
            <v/>
          </cell>
          <cell r="AO32" t="str">
            <v/>
          </cell>
          <cell r="AQ32">
            <v>4</v>
          </cell>
          <cell r="AS32" t="str">
            <v/>
          </cell>
          <cell r="AU32" t="str">
            <v/>
          </cell>
          <cell r="AW32" t="str">
            <v/>
          </cell>
          <cell r="AY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 t="str">
            <v/>
          </cell>
          <cell r="AK33" t="str">
            <v/>
          </cell>
          <cell r="AM33" t="str">
            <v/>
          </cell>
          <cell r="AO33" t="str">
            <v/>
          </cell>
          <cell r="AQ33" t="str">
            <v/>
          </cell>
          <cell r="AS33">
            <v>3.5</v>
          </cell>
          <cell r="AU33" t="str">
            <v/>
          </cell>
          <cell r="AW33" t="str">
            <v/>
          </cell>
          <cell r="AY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 t="str">
            <v/>
          </cell>
          <cell r="AK34" t="str">
            <v/>
          </cell>
          <cell r="AM34" t="str">
            <v/>
          </cell>
          <cell r="AO34" t="str">
            <v/>
          </cell>
          <cell r="AQ34" t="str">
            <v/>
          </cell>
          <cell r="AS34">
            <v>3.5</v>
          </cell>
          <cell r="AU34" t="str">
            <v/>
          </cell>
          <cell r="AW34" t="str">
            <v/>
          </cell>
          <cell r="AY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/>
          </cell>
          <cell r="AK35" t="str">
            <v/>
          </cell>
          <cell r="AM35" t="str">
            <v/>
          </cell>
          <cell r="AO35" t="str">
            <v/>
          </cell>
          <cell r="AQ35" t="str">
            <v/>
          </cell>
          <cell r="AS35" t="str">
            <v/>
          </cell>
          <cell r="AU35" t="str">
            <v/>
          </cell>
          <cell r="AW35" t="str">
            <v/>
          </cell>
          <cell r="AY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 t="str">
            <v/>
          </cell>
          <cell r="AK36" t="str">
            <v/>
          </cell>
          <cell r="AM36" t="str">
            <v/>
          </cell>
          <cell r="AO36" t="str">
            <v/>
          </cell>
          <cell r="AQ36">
            <v>4</v>
          </cell>
          <cell r="AS36" t="str">
            <v/>
          </cell>
          <cell r="AU36" t="str">
            <v/>
          </cell>
          <cell r="AW36" t="str">
            <v/>
          </cell>
          <cell r="AY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/>
          </cell>
          <cell r="AK37" t="str">
            <v/>
          </cell>
          <cell r="AM37" t="str">
            <v/>
          </cell>
          <cell r="AO37" t="str">
            <v/>
          </cell>
          <cell r="AQ37" t="str">
            <v/>
          </cell>
          <cell r="AS37" t="str">
            <v/>
          </cell>
          <cell r="AU37" t="str">
            <v/>
          </cell>
          <cell r="AW37" t="str">
            <v/>
          </cell>
          <cell r="AY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/>
          </cell>
          <cell r="AK38" t="str">
            <v/>
          </cell>
          <cell r="AM38" t="str">
            <v/>
          </cell>
          <cell r="AO38" t="str">
            <v/>
          </cell>
          <cell r="AQ38" t="str">
            <v/>
          </cell>
          <cell r="AS38" t="str">
            <v/>
          </cell>
          <cell r="AU38" t="str">
            <v/>
          </cell>
          <cell r="AW38" t="str">
            <v/>
          </cell>
          <cell r="AY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  <cell r="AM39" t="str">
            <v/>
          </cell>
          <cell r="AO39" t="str">
            <v/>
          </cell>
          <cell r="AQ39" t="str">
            <v/>
          </cell>
          <cell r="AS39" t="str">
            <v/>
          </cell>
          <cell r="AU39" t="str">
            <v/>
          </cell>
          <cell r="AW39" t="str">
            <v/>
          </cell>
          <cell r="AY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 t="str">
            <v/>
          </cell>
          <cell r="AK40" t="str">
            <v/>
          </cell>
          <cell r="AM40" t="str">
            <v/>
          </cell>
          <cell r="AO40" t="str">
            <v/>
          </cell>
          <cell r="AQ40" t="str">
            <v/>
          </cell>
          <cell r="AS40">
            <v>3.5</v>
          </cell>
          <cell r="AU40" t="str">
            <v/>
          </cell>
          <cell r="AW40" t="str">
            <v/>
          </cell>
          <cell r="AY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 t="str">
            <v/>
          </cell>
          <cell r="AK41" t="str">
            <v/>
          </cell>
          <cell r="AM41">
            <v>4</v>
          </cell>
          <cell r="AO41" t="str">
            <v/>
          </cell>
          <cell r="AQ41" t="str">
            <v/>
          </cell>
          <cell r="AS41" t="str">
            <v/>
          </cell>
          <cell r="AU41" t="str">
            <v/>
          </cell>
          <cell r="AW41" t="str">
            <v/>
          </cell>
          <cell r="AY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M42" t="str">
            <v/>
          </cell>
          <cell r="AO42" t="str">
            <v/>
          </cell>
          <cell r="AQ42" t="str">
            <v/>
          </cell>
          <cell r="AS42" t="str">
            <v/>
          </cell>
          <cell r="AU42" t="str">
            <v/>
          </cell>
          <cell r="AW42" t="str">
            <v/>
          </cell>
          <cell r="AY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 t="str">
            <v/>
          </cell>
          <cell r="AK43" t="str">
            <v/>
          </cell>
          <cell r="AM43" t="str">
            <v/>
          </cell>
          <cell r="AO43" t="str">
            <v/>
          </cell>
          <cell r="AQ43">
            <v>4</v>
          </cell>
          <cell r="AS43" t="str">
            <v/>
          </cell>
          <cell r="AU43" t="str">
            <v/>
          </cell>
          <cell r="AW43" t="str">
            <v/>
          </cell>
          <cell r="AY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/>
          </cell>
          <cell r="AK44" t="str">
            <v/>
          </cell>
          <cell r="AM44" t="str">
            <v/>
          </cell>
          <cell r="AO44" t="str">
            <v/>
          </cell>
          <cell r="AQ44" t="str">
            <v/>
          </cell>
          <cell r="AS44" t="str">
            <v/>
          </cell>
          <cell r="AU44" t="str">
            <v/>
          </cell>
          <cell r="AW44" t="str">
            <v/>
          </cell>
          <cell r="AY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 t="str">
            <v/>
          </cell>
          <cell r="AK45" t="str">
            <v/>
          </cell>
          <cell r="AM45" t="str">
            <v/>
          </cell>
          <cell r="AO45" t="str">
            <v/>
          </cell>
          <cell r="AQ45" t="str">
            <v/>
          </cell>
          <cell r="AS45">
            <v>3.5</v>
          </cell>
          <cell r="AU45" t="str">
            <v/>
          </cell>
          <cell r="AW45" t="str">
            <v/>
          </cell>
          <cell r="AY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/>
          </cell>
          <cell r="AK46" t="str">
            <v/>
          </cell>
          <cell r="AM46" t="str">
            <v/>
          </cell>
          <cell r="AO46" t="str">
            <v/>
          </cell>
          <cell r="AQ46" t="str">
            <v/>
          </cell>
          <cell r="AS46" t="str">
            <v/>
          </cell>
          <cell r="AU46" t="str">
            <v/>
          </cell>
          <cell r="AW46" t="str">
            <v/>
          </cell>
          <cell r="AY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M47" t="str">
            <v/>
          </cell>
          <cell r="AO47" t="str">
            <v/>
          </cell>
          <cell r="AQ47" t="str">
            <v/>
          </cell>
          <cell r="AS47" t="str">
            <v/>
          </cell>
          <cell r="AU47" t="str">
            <v/>
          </cell>
          <cell r="AW47" t="str">
            <v/>
          </cell>
          <cell r="AY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  <cell r="AM48" t="str">
            <v/>
          </cell>
          <cell r="AO48" t="str">
            <v/>
          </cell>
          <cell r="AQ48" t="str">
            <v/>
          </cell>
          <cell r="AS48" t="str">
            <v/>
          </cell>
          <cell r="AU48" t="str">
            <v/>
          </cell>
          <cell r="AW48" t="str">
            <v/>
          </cell>
          <cell r="AY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M49" t="str">
            <v/>
          </cell>
          <cell r="AO49" t="str">
            <v/>
          </cell>
          <cell r="AQ49" t="str">
            <v/>
          </cell>
          <cell r="AS49" t="str">
            <v/>
          </cell>
          <cell r="AU49" t="str">
            <v/>
          </cell>
          <cell r="AW49" t="str">
            <v/>
          </cell>
          <cell r="AY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M50" t="str">
            <v/>
          </cell>
          <cell r="AO50" t="str">
            <v/>
          </cell>
          <cell r="AQ50" t="str">
            <v/>
          </cell>
          <cell r="AS50" t="str">
            <v/>
          </cell>
          <cell r="AU50" t="str">
            <v/>
          </cell>
          <cell r="AW50" t="str">
            <v/>
          </cell>
          <cell r="AY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M51" t="str">
            <v/>
          </cell>
          <cell r="AO51" t="str">
            <v/>
          </cell>
          <cell r="AQ51" t="str">
            <v/>
          </cell>
          <cell r="AS51" t="str">
            <v/>
          </cell>
          <cell r="AU51" t="str">
            <v/>
          </cell>
          <cell r="AW51" t="str">
            <v/>
          </cell>
          <cell r="AY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  <cell r="AM52" t="str">
            <v/>
          </cell>
          <cell r="AO52" t="str">
            <v/>
          </cell>
          <cell r="AQ52" t="str">
            <v/>
          </cell>
          <cell r="AS52" t="str">
            <v/>
          </cell>
          <cell r="AU52" t="str">
            <v/>
          </cell>
          <cell r="AW52" t="str">
            <v/>
          </cell>
          <cell r="AY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  <cell r="AM53" t="str">
            <v/>
          </cell>
          <cell r="AO53" t="str">
            <v/>
          </cell>
          <cell r="AQ53" t="str">
            <v/>
          </cell>
          <cell r="AS53" t="str">
            <v/>
          </cell>
          <cell r="AU53" t="str">
            <v/>
          </cell>
          <cell r="AW53" t="str">
            <v/>
          </cell>
          <cell r="AY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M54" t="str">
            <v/>
          </cell>
          <cell r="AO54" t="str">
            <v/>
          </cell>
          <cell r="AQ54" t="str">
            <v/>
          </cell>
          <cell r="AS54" t="str">
            <v/>
          </cell>
          <cell r="AU54" t="str">
            <v/>
          </cell>
          <cell r="AW54" t="str">
            <v/>
          </cell>
          <cell r="AY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  <cell r="AM55" t="str">
            <v/>
          </cell>
          <cell r="AO55" t="str">
            <v/>
          </cell>
          <cell r="AQ55" t="str">
            <v/>
          </cell>
          <cell r="AS55" t="str">
            <v/>
          </cell>
          <cell r="AU55" t="str">
            <v/>
          </cell>
          <cell r="AW55" t="str">
            <v/>
          </cell>
          <cell r="AY55" t="str">
            <v/>
          </cell>
        </row>
      </sheetData>
      <sheetData sheetId="4"/>
      <sheetData sheetId="5">
        <row r="11">
          <cell r="H11" t="str">
            <v>ไม่ผ่าน</v>
          </cell>
        </row>
        <row r="12">
          <cell r="H12" t="str">
            <v>ผ่าน</v>
          </cell>
        </row>
        <row r="13">
          <cell r="H13" t="str">
            <v>ผ่าน</v>
          </cell>
        </row>
        <row r="14">
          <cell r="H14" t="str">
            <v>ผ่าน</v>
          </cell>
        </row>
        <row r="15">
          <cell r="H15" t="str">
            <v>ผ่าน</v>
          </cell>
        </row>
        <row r="16">
          <cell r="H16" t="str">
            <v>ผ่าน</v>
          </cell>
        </row>
        <row r="17">
          <cell r="H17" t="str">
            <v>ผ่าน</v>
          </cell>
        </row>
        <row r="18">
          <cell r="H18" t="str">
            <v>ผ่าน</v>
          </cell>
        </row>
        <row r="19">
          <cell r="H19" t="str">
            <v>ผ่าน</v>
          </cell>
        </row>
        <row r="20">
          <cell r="H20" t="str">
            <v>ไม่ผ่าน</v>
          </cell>
        </row>
        <row r="21">
          <cell r="H21" t="str">
            <v>ผ่าน</v>
          </cell>
        </row>
        <row r="22">
          <cell r="H22" t="str">
            <v>ผ่าน</v>
          </cell>
        </row>
        <row r="23">
          <cell r="H23" t="str">
            <v>ผ่าน</v>
          </cell>
        </row>
        <row r="24">
          <cell r="H24" t="str">
            <v>ผ่าน</v>
          </cell>
        </row>
        <row r="25">
          <cell r="H25" t="str">
            <v>ผ่าน</v>
          </cell>
        </row>
        <row r="26">
          <cell r="H26" t="str">
            <v>ผ่าน</v>
          </cell>
        </row>
        <row r="27">
          <cell r="H27" t="str">
            <v>ไม่ผ่าน</v>
          </cell>
        </row>
        <row r="28">
          <cell r="H28" t="str">
            <v>ผ่าน</v>
          </cell>
        </row>
        <row r="29">
          <cell r="H29" t="str">
            <v>ผ่าน</v>
          </cell>
        </row>
        <row r="30">
          <cell r="H30" t="str">
            <v>ไม่ผ่าน</v>
          </cell>
        </row>
        <row r="31">
          <cell r="H31" t="str">
            <v>ผ่าน</v>
          </cell>
        </row>
        <row r="32">
          <cell r="H32" t="str">
            <v>ผ่าน</v>
          </cell>
        </row>
        <row r="33">
          <cell r="H33" t="str">
            <v>ผ่าน</v>
          </cell>
        </row>
        <row r="34">
          <cell r="H34" t="str">
            <v>ผ่าน</v>
          </cell>
        </row>
        <row r="35">
          <cell r="H35" t="str">
            <v>ไม่ผ่าน</v>
          </cell>
        </row>
        <row r="36">
          <cell r="H36" t="str">
            <v>ผ่าน</v>
          </cell>
        </row>
        <row r="37">
          <cell r="H37" t="str">
            <v>ไม่ผ่าน</v>
          </cell>
        </row>
        <row r="38">
          <cell r="H38" t="str">
            <v>ไม่ผ่าน</v>
          </cell>
        </row>
        <row r="39">
          <cell r="H39" t="str">
            <v>ผ่าน</v>
          </cell>
        </row>
        <row r="40">
          <cell r="H40" t="str">
            <v>ผ่าน</v>
          </cell>
        </row>
        <row r="41">
          <cell r="H41" t="str">
            <v>ไม่ผ่าน</v>
          </cell>
        </row>
        <row r="42">
          <cell r="H42" t="str">
            <v>ย้าย</v>
          </cell>
        </row>
        <row r="43">
          <cell r="H43" t="str">
            <v>ผ่าน</v>
          </cell>
        </row>
        <row r="44">
          <cell r="H44" t="str">
            <v>ไม่ผ่าน</v>
          </cell>
        </row>
        <row r="45">
          <cell r="H45" t="str">
            <v>ผ่าน</v>
          </cell>
        </row>
        <row r="46">
          <cell r="H46" t="str">
            <v>ไม่ผ่าน</v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51">
          <cell r="H51" t="str">
            <v/>
          </cell>
        </row>
        <row r="52">
          <cell r="H52" t="str">
            <v/>
          </cell>
        </row>
        <row r="53">
          <cell r="H53" t="str">
            <v/>
          </cell>
        </row>
        <row r="54">
          <cell r="H54" t="str">
            <v/>
          </cell>
        </row>
        <row r="55">
          <cell r="H55" t="str">
            <v/>
          </cell>
        </row>
      </sheetData>
      <sheetData sheetId="6">
        <row r="11">
          <cell r="I11" t="str">
            <v>ไม่ผ่าน</v>
          </cell>
        </row>
        <row r="12">
          <cell r="I12" t="str">
            <v>ดี</v>
          </cell>
        </row>
        <row r="13">
          <cell r="I13" t="str">
            <v>ดี</v>
          </cell>
        </row>
        <row r="14">
          <cell r="I14" t="str">
            <v>ดี</v>
          </cell>
        </row>
        <row r="15">
          <cell r="I15" t="str">
            <v>ผ่าน</v>
          </cell>
        </row>
        <row r="16">
          <cell r="I16" t="str">
            <v>ดี</v>
          </cell>
        </row>
        <row r="17">
          <cell r="I17" t="str">
            <v>ดีเยี่ยม</v>
          </cell>
        </row>
        <row r="18">
          <cell r="I18" t="str">
            <v>ดี</v>
          </cell>
        </row>
        <row r="19">
          <cell r="I19" t="str">
            <v>ดี</v>
          </cell>
        </row>
        <row r="20">
          <cell r="I20" t="str">
            <v>ไม่ผ่าน</v>
          </cell>
        </row>
        <row r="21">
          <cell r="I21" t="str">
            <v>ดี</v>
          </cell>
        </row>
        <row r="22">
          <cell r="I22" t="str">
            <v>ดี</v>
          </cell>
        </row>
        <row r="23">
          <cell r="I23" t="str">
            <v>ดีเยี่ยม</v>
          </cell>
        </row>
        <row r="24">
          <cell r="I24" t="str">
            <v>ดีเยี่ยม</v>
          </cell>
        </row>
        <row r="25">
          <cell r="I25" t="str">
            <v>ดีเยี่ยม</v>
          </cell>
        </row>
        <row r="26">
          <cell r="I26" t="str">
            <v>ผ่าน</v>
          </cell>
        </row>
        <row r="27">
          <cell r="I27" t="str">
            <v>ไม่ผ่าน</v>
          </cell>
        </row>
        <row r="28">
          <cell r="I28" t="str">
            <v>ดีเยี่ยม</v>
          </cell>
        </row>
        <row r="29">
          <cell r="I29" t="str">
            <v>ดีเยี่ยม</v>
          </cell>
        </row>
        <row r="30">
          <cell r="I30" t="str">
            <v>ไม่ผ่าน</v>
          </cell>
        </row>
        <row r="31">
          <cell r="I31" t="str">
            <v>ดีเยี่ยม</v>
          </cell>
        </row>
        <row r="32">
          <cell r="I32" t="str">
            <v>ดีเยี่ยม</v>
          </cell>
        </row>
        <row r="33">
          <cell r="I33" t="str">
            <v>ผ่าน</v>
          </cell>
        </row>
        <row r="34">
          <cell r="I34" t="str">
            <v>ดีเยี่ยม</v>
          </cell>
        </row>
        <row r="35">
          <cell r="I35" t="str">
            <v>ไม่ผ่าน</v>
          </cell>
        </row>
        <row r="36">
          <cell r="I36" t="str">
            <v>ดีเยี่ยม</v>
          </cell>
        </row>
        <row r="37">
          <cell r="I37" t="str">
            <v>ไม่ผ่าน</v>
          </cell>
        </row>
        <row r="38">
          <cell r="I38" t="str">
            <v>ไม่ผ่าน</v>
          </cell>
        </row>
        <row r="39">
          <cell r="I39" t="str">
            <v>ดีเยี่ยม</v>
          </cell>
        </row>
        <row r="40">
          <cell r="I40" t="str">
            <v>ดีเยี่ยม</v>
          </cell>
        </row>
        <row r="41">
          <cell r="I41" t="str">
            <v>ดี</v>
          </cell>
        </row>
        <row r="42">
          <cell r="I42" t="str">
            <v>ย้าย</v>
          </cell>
        </row>
        <row r="43">
          <cell r="I43" t="str">
            <v>ดีเยี่ยม</v>
          </cell>
        </row>
        <row r="44">
          <cell r="I44" t="str">
            <v>ไม่ผ่าน</v>
          </cell>
        </row>
        <row r="45">
          <cell r="I45" t="str">
            <v>ดีเยี่ยม</v>
          </cell>
        </row>
        <row r="46">
          <cell r="I46" t="str">
            <v>ไม่ผ่าน</v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</sheetData>
      <sheetData sheetId="7">
        <row r="11">
          <cell r="L11" t="str">
            <v>ไม่ผ่าน</v>
          </cell>
        </row>
        <row r="12">
          <cell r="L12" t="str">
            <v>ดีเยี่ยม</v>
          </cell>
        </row>
        <row r="13">
          <cell r="L13" t="str">
            <v>ดีเยี่ยม</v>
          </cell>
        </row>
        <row r="14">
          <cell r="L14" t="str">
            <v>ดีเยี่ยม</v>
          </cell>
        </row>
        <row r="15">
          <cell r="L15" t="str">
            <v>ดี</v>
          </cell>
        </row>
        <row r="16">
          <cell r="L16" t="str">
            <v>ดีเยี่ยม</v>
          </cell>
        </row>
        <row r="17">
          <cell r="L17" t="str">
            <v>ดีเยี่ยม</v>
          </cell>
        </row>
        <row r="18">
          <cell r="L18" t="str">
            <v>ดีเยี่ยม</v>
          </cell>
        </row>
        <row r="19">
          <cell r="L19" t="str">
            <v>ดีเยี่ยม</v>
          </cell>
        </row>
        <row r="20">
          <cell r="L20" t="str">
            <v>ไม่ผ่าน</v>
          </cell>
        </row>
        <row r="21">
          <cell r="L21" t="str">
            <v>ดีเยี่ยม</v>
          </cell>
        </row>
        <row r="22">
          <cell r="L22" t="str">
            <v>ดี</v>
          </cell>
        </row>
        <row r="23">
          <cell r="L23" t="str">
            <v>ดีเยี่ยม</v>
          </cell>
        </row>
        <row r="24">
          <cell r="L24" t="str">
            <v>ดีเยี่ยม</v>
          </cell>
        </row>
        <row r="25">
          <cell r="L25" t="str">
            <v>ดีเยี่ยม</v>
          </cell>
        </row>
        <row r="26">
          <cell r="L26" t="str">
            <v>ดี</v>
          </cell>
        </row>
        <row r="27">
          <cell r="L27" t="str">
            <v>ไม่ผ่าน</v>
          </cell>
        </row>
        <row r="28">
          <cell r="L28" t="str">
            <v>ดีเยี่ยม</v>
          </cell>
        </row>
        <row r="29">
          <cell r="L29" t="str">
            <v>ดีเยี่ยม</v>
          </cell>
        </row>
        <row r="30">
          <cell r="L30" t="str">
            <v>ไม่ผ่าน</v>
          </cell>
        </row>
        <row r="31">
          <cell r="L31" t="str">
            <v>ดีเยี่ยม</v>
          </cell>
        </row>
        <row r="32">
          <cell r="L32" t="str">
            <v>ดีเยี่ยม</v>
          </cell>
        </row>
        <row r="33">
          <cell r="L33" t="str">
            <v>ดี</v>
          </cell>
        </row>
        <row r="34">
          <cell r="L34" t="str">
            <v>ดีเยี่ยม</v>
          </cell>
        </row>
        <row r="35">
          <cell r="L35" t="str">
            <v>ไม่ผ่าน</v>
          </cell>
        </row>
        <row r="36">
          <cell r="L36" t="str">
            <v>ดีเยี่ยม</v>
          </cell>
        </row>
        <row r="37">
          <cell r="L37" t="str">
            <v>ไม่ผ่าน</v>
          </cell>
        </row>
        <row r="38">
          <cell r="L38" t="str">
            <v>ไม่ผ่าน</v>
          </cell>
        </row>
        <row r="39">
          <cell r="L39" t="str">
            <v>ดีเยี่ยม</v>
          </cell>
        </row>
        <row r="40">
          <cell r="L40" t="str">
            <v>ดีเยี่ยม</v>
          </cell>
        </row>
        <row r="41">
          <cell r="L41" t="str">
            <v>ดี</v>
          </cell>
        </row>
        <row r="42">
          <cell r="L42" t="str">
            <v>ย้าย</v>
          </cell>
        </row>
        <row r="43">
          <cell r="L43" t="str">
            <v>ดี</v>
          </cell>
        </row>
        <row r="44">
          <cell r="L44" t="str">
            <v>ไม่ผ่าน</v>
          </cell>
        </row>
        <row r="45">
          <cell r="L45" t="str">
            <v>ดีเยี่ยม</v>
          </cell>
        </row>
        <row r="46">
          <cell r="L46" t="str">
            <v>ไม่ผ่าน</v>
          </cell>
        </row>
        <row r="47">
          <cell r="L47" t="str">
            <v/>
          </cell>
        </row>
        <row r="48">
          <cell r="L48" t="str">
            <v/>
          </cell>
        </row>
        <row r="49">
          <cell r="L49" t="str">
            <v/>
          </cell>
        </row>
        <row r="50">
          <cell r="L50" t="str">
            <v/>
          </cell>
        </row>
        <row r="51">
          <cell r="L51" t="str">
            <v/>
          </cell>
        </row>
        <row r="52">
          <cell r="L52" t="str">
            <v/>
          </cell>
        </row>
        <row r="53">
          <cell r="L53" t="str">
            <v/>
          </cell>
        </row>
        <row r="54">
          <cell r="L54" t="str">
            <v/>
          </cell>
        </row>
        <row r="55">
          <cell r="L55" t="str">
            <v/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ข้อมูลเบื้องต้น"/>
      <sheetName val="2.ชื่อนักเรียน"/>
      <sheetName val="3.ลงทะเบียน"/>
      <sheetName val="4.กลางภาค"/>
      <sheetName val="Subject"/>
    </sheetNames>
    <sheetDataSet>
      <sheetData sheetId="0">
        <row r="6">
          <cell r="B6" t="str">
            <v>1/2</v>
          </cell>
          <cell r="C6">
            <v>2562</v>
          </cell>
          <cell r="D6">
            <v>1</v>
          </cell>
        </row>
        <row r="7">
          <cell r="B7" t="str">
            <v>1/2</v>
          </cell>
          <cell r="D7">
            <v>2</v>
          </cell>
        </row>
        <row r="8">
          <cell r="B8" t="str">
            <v>2/2</v>
          </cell>
          <cell r="C8">
            <v>2563</v>
          </cell>
          <cell r="D8">
            <v>1</v>
          </cell>
        </row>
        <row r="9">
          <cell r="B9" t="str">
            <v>2/2</v>
          </cell>
          <cell r="D9">
            <v>2</v>
          </cell>
        </row>
        <row r="10">
          <cell r="B10" t="str">
            <v>3/2</v>
          </cell>
          <cell r="C10">
            <v>2564</v>
          </cell>
          <cell r="D10">
            <v>1</v>
          </cell>
        </row>
        <row r="11">
          <cell r="B11" t="str">
            <v>3/2</v>
          </cell>
          <cell r="D11">
            <v>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70"/>
  <sheetViews>
    <sheetView showGridLines="0" tabSelected="1" workbookViewId="0">
      <selection activeCell="C5" sqref="C5"/>
    </sheetView>
  </sheetViews>
  <sheetFormatPr defaultColWidth="9.33203125" defaultRowHeight="26.25"/>
  <cols>
    <col min="1" max="1" width="9.33203125" style="26"/>
    <col min="2" max="2" width="26.1640625" style="26" customWidth="1"/>
    <col min="3" max="3" width="35" style="26" customWidth="1"/>
    <col min="4" max="4" width="15.6640625" style="26" customWidth="1"/>
    <col min="5" max="5" width="36.6640625" style="26" customWidth="1"/>
    <col min="6" max="6" width="58.1640625" style="26" customWidth="1"/>
    <col min="7" max="7" width="9.33203125" style="26" customWidth="1"/>
    <col min="8" max="8" width="15.5" style="26" customWidth="1"/>
    <col min="9" max="9" width="27.6640625" style="26" customWidth="1"/>
    <col min="10" max="11" width="9.33203125" style="26"/>
    <col min="12" max="12" width="9.33203125" style="26" customWidth="1"/>
    <col min="13" max="16384" width="9.33203125" style="26"/>
  </cols>
  <sheetData>
    <row r="1" spans="1:9">
      <c r="A1" s="191"/>
      <c r="B1" s="346" t="s">
        <v>773</v>
      </c>
      <c r="C1" s="346"/>
      <c r="D1" s="346"/>
      <c r="E1" s="346"/>
      <c r="F1" s="346"/>
      <c r="G1" s="191"/>
    </row>
    <row r="2" spans="1:9">
      <c r="A2" s="191"/>
      <c r="B2" s="346" t="s">
        <v>606</v>
      </c>
      <c r="C2" s="346"/>
      <c r="D2" s="346"/>
      <c r="E2" s="346"/>
      <c r="F2" s="346"/>
      <c r="G2" s="191"/>
    </row>
    <row r="3" spans="1:9">
      <c r="A3" s="191"/>
      <c r="B3" s="346" t="s">
        <v>607</v>
      </c>
      <c r="C3" s="346"/>
      <c r="D3" s="346"/>
      <c r="E3" s="346"/>
      <c r="F3" s="346"/>
      <c r="G3" s="191"/>
    </row>
    <row r="4" spans="1:9" ht="27" thickBot="1">
      <c r="A4" s="191"/>
      <c r="B4" s="192"/>
      <c r="C4" s="192"/>
      <c r="D4" s="192"/>
      <c r="E4" s="192"/>
      <c r="F4" s="192"/>
      <c r="G4" s="192"/>
      <c r="H4" s="27"/>
      <c r="I4" s="27"/>
    </row>
    <row r="5" spans="1:9" ht="27" customHeight="1" thickBot="1">
      <c r="A5" s="191"/>
      <c r="B5" s="336" t="s">
        <v>603</v>
      </c>
      <c r="C5" s="28"/>
      <c r="D5" s="29"/>
      <c r="E5" s="323" t="s">
        <v>635</v>
      </c>
      <c r="F5" s="30"/>
      <c r="G5" s="191"/>
    </row>
    <row r="6" spans="1:9" ht="27" customHeight="1" thickBot="1">
      <c r="A6" s="191"/>
      <c r="B6" s="324" t="s">
        <v>11</v>
      </c>
      <c r="C6" s="193"/>
      <c r="D6" s="193"/>
      <c r="E6" s="196" t="s">
        <v>3</v>
      </c>
      <c r="F6" s="194"/>
      <c r="G6" s="191"/>
    </row>
    <row r="7" spans="1:9" ht="27" customHeight="1" thickBot="1">
      <c r="A7" s="191"/>
      <c r="B7" s="193"/>
      <c r="C7" s="193"/>
      <c r="D7" s="193"/>
      <c r="E7" s="337" t="s">
        <v>605</v>
      </c>
      <c r="F7" s="30"/>
      <c r="G7" s="191"/>
    </row>
    <row r="8" spans="1:9" ht="27" customHeight="1" thickBot="1">
      <c r="A8" s="191"/>
      <c r="B8" s="193"/>
      <c r="C8" s="194"/>
      <c r="D8" s="194"/>
      <c r="E8" s="196" t="s">
        <v>609</v>
      </c>
      <c r="F8" s="193"/>
      <c r="G8" s="191"/>
    </row>
    <row r="9" spans="1:9" ht="27" customHeight="1" thickBot="1">
      <c r="A9" s="191"/>
      <c r="B9" s="344" t="s">
        <v>608</v>
      </c>
      <c r="C9" s="345"/>
      <c r="D9" s="28"/>
      <c r="E9" s="31"/>
      <c r="F9" s="29"/>
      <c r="G9" s="191"/>
    </row>
    <row r="10" spans="1:9" ht="27" customHeight="1" thickBot="1">
      <c r="A10" s="191"/>
      <c r="B10" s="328" t="s">
        <v>12</v>
      </c>
      <c r="C10" s="191"/>
      <c r="D10" s="192"/>
      <c r="E10" s="192"/>
      <c r="F10" s="191"/>
      <c r="G10" s="191"/>
    </row>
    <row r="11" spans="1:9" ht="27" customHeight="1" thickBot="1">
      <c r="A11" s="191"/>
      <c r="B11" s="336" t="s">
        <v>640</v>
      </c>
      <c r="C11" s="32"/>
      <c r="D11" s="323" t="s">
        <v>618</v>
      </c>
      <c r="E11" s="268" t="str">
        <f>IF(รหัสวิชา="","",VLOOKUP(รหัสวิชา,Subject!$A$3:$D$500,2,FALSE))</f>
        <v/>
      </c>
      <c r="F11" s="29"/>
      <c r="G11" s="191"/>
    </row>
    <row r="12" spans="1:9" s="326" customFormat="1" ht="27" customHeight="1" thickBot="1">
      <c r="A12" s="195"/>
      <c r="B12" s="330" t="s">
        <v>14</v>
      </c>
      <c r="C12" s="195"/>
      <c r="D12" s="329" t="s">
        <v>51</v>
      </c>
      <c r="E12" s="195"/>
      <c r="F12" s="195"/>
      <c r="G12" s="195"/>
    </row>
    <row r="13" spans="1:9" ht="27" customHeight="1" thickBot="1">
      <c r="A13" s="191"/>
      <c r="B13" s="336" t="s">
        <v>639</v>
      </c>
      <c r="C13" s="191"/>
      <c r="D13" s="269" t="str">
        <f>IF(รหัสวิชา="","",VLOOKUP(รหัสวิชา,Subject!$A$3:$D$300,4,FALSE))</f>
        <v/>
      </c>
      <c r="E13" s="337" t="s">
        <v>658</v>
      </c>
      <c r="F13" s="270" t="str">
        <f>IF(รหัสวิชา="","",VLOOKUP(รหัสวิชา,Subject!$A$3:$D$300,3,FALSE))</f>
        <v/>
      </c>
      <c r="G13" s="191"/>
    </row>
    <row r="14" spans="1:9" ht="27" customHeight="1" thickBot="1">
      <c r="A14" s="191"/>
      <c r="B14" s="328" t="s">
        <v>13</v>
      </c>
      <c r="C14" s="191"/>
      <c r="D14" s="191"/>
      <c r="E14" s="331" t="s">
        <v>52</v>
      </c>
      <c r="F14" s="191"/>
      <c r="G14" s="191"/>
    </row>
    <row r="15" spans="1:9" ht="27" customHeight="1" thickBot="1">
      <c r="A15" s="191"/>
      <c r="B15" s="336" t="s">
        <v>661</v>
      </c>
      <c r="C15" s="191"/>
      <c r="D15" s="30"/>
      <c r="E15" s="338" t="s">
        <v>660</v>
      </c>
      <c r="F15" s="343" t="str">
        <f>IF(D15="","",100-D15)</f>
        <v/>
      </c>
      <c r="G15" s="191"/>
    </row>
    <row r="16" spans="1:9" ht="27" customHeight="1" thickBot="1">
      <c r="A16" s="191"/>
      <c r="B16" s="328" t="s">
        <v>552</v>
      </c>
      <c r="C16" s="191"/>
      <c r="D16" s="191"/>
      <c r="E16" s="191"/>
      <c r="F16" s="191"/>
      <c r="G16" s="191"/>
    </row>
    <row r="17" spans="1:8" ht="27" customHeight="1" thickBot="1">
      <c r="A17" s="191"/>
      <c r="B17" s="336" t="s">
        <v>662</v>
      </c>
      <c r="C17" s="191"/>
      <c r="D17" s="28"/>
      <c r="E17" s="31"/>
      <c r="F17" s="29"/>
      <c r="G17" s="191"/>
    </row>
    <row r="18" spans="1:8" ht="27" customHeight="1" thickBot="1">
      <c r="A18" s="191"/>
      <c r="B18" s="327" t="s">
        <v>10</v>
      </c>
      <c r="C18" s="191"/>
      <c r="D18" s="191"/>
      <c r="E18" s="191"/>
      <c r="F18" s="191"/>
      <c r="G18" s="191"/>
    </row>
    <row r="19" spans="1:8" ht="27" customHeight="1" thickBot="1">
      <c r="A19" s="191"/>
      <c r="B19" s="336" t="s">
        <v>663</v>
      </c>
      <c r="C19" s="191"/>
      <c r="D19" s="28"/>
      <c r="E19" s="31"/>
      <c r="F19" s="29"/>
      <c r="G19" s="191"/>
    </row>
    <row r="20" spans="1:8" ht="27" customHeight="1" thickBot="1">
      <c r="A20" s="191"/>
      <c r="B20" s="327" t="s">
        <v>4</v>
      </c>
      <c r="C20" s="191"/>
      <c r="D20" s="191"/>
      <c r="E20" s="191"/>
      <c r="F20" s="191"/>
      <c r="G20" s="191"/>
    </row>
    <row r="21" spans="1:8" ht="27" customHeight="1" thickBot="1">
      <c r="A21" s="191"/>
      <c r="B21" s="336" t="s">
        <v>664</v>
      </c>
      <c r="C21" s="191"/>
      <c r="D21" s="28"/>
      <c r="E21" s="31"/>
      <c r="F21" s="29"/>
      <c r="G21" s="191"/>
    </row>
    <row r="22" spans="1:8" ht="27" customHeight="1" thickBot="1">
      <c r="A22" s="191"/>
      <c r="B22" s="327" t="s">
        <v>28</v>
      </c>
      <c r="C22" s="191"/>
      <c r="D22" s="191"/>
      <c r="E22" s="191"/>
      <c r="F22" s="191"/>
      <c r="G22" s="191"/>
    </row>
    <row r="23" spans="1:8" ht="27" customHeight="1" thickBot="1">
      <c r="A23" s="191"/>
      <c r="B23" s="336" t="s">
        <v>665</v>
      </c>
      <c r="C23" s="191"/>
      <c r="D23" s="28"/>
      <c r="E23" s="31"/>
      <c r="F23" s="29"/>
      <c r="G23" s="191"/>
    </row>
    <row r="24" spans="1:8" ht="27" customHeight="1" thickBot="1">
      <c r="A24" s="191"/>
      <c r="B24" s="327" t="s">
        <v>54</v>
      </c>
      <c r="C24" s="191"/>
      <c r="D24" s="191"/>
      <c r="E24" s="191"/>
      <c r="F24" s="191"/>
      <c r="G24" s="191"/>
    </row>
    <row r="25" spans="1:8" ht="27" customHeight="1" thickBot="1">
      <c r="A25" s="191"/>
      <c r="B25" s="336" t="s">
        <v>642</v>
      </c>
      <c r="C25" s="191"/>
      <c r="D25" s="28"/>
      <c r="E25" s="31"/>
      <c r="F25" s="29"/>
      <c r="G25" s="191"/>
    </row>
    <row r="26" spans="1:8" ht="27" customHeight="1" thickBot="1">
      <c r="A26" s="191"/>
      <c r="B26" s="327" t="s">
        <v>551</v>
      </c>
      <c r="C26" s="191"/>
      <c r="D26" s="191"/>
      <c r="E26" s="191"/>
      <c r="F26" s="191"/>
      <c r="G26" s="191"/>
    </row>
    <row r="27" spans="1:8" ht="27" customHeight="1" thickBot="1">
      <c r="A27" s="191"/>
      <c r="B27" s="336" t="s">
        <v>641</v>
      </c>
      <c r="C27" s="191"/>
      <c r="D27" s="28" t="s">
        <v>636</v>
      </c>
      <c r="E27" s="31"/>
      <c r="F27" s="29"/>
      <c r="G27" s="191"/>
    </row>
    <row r="28" spans="1:8" ht="27" customHeight="1" thickBot="1">
      <c r="A28" s="191"/>
      <c r="B28" s="327" t="s">
        <v>16</v>
      </c>
      <c r="C28" s="191"/>
      <c r="D28" s="191"/>
      <c r="E28" s="191"/>
      <c r="F28" s="191"/>
      <c r="G28" s="191"/>
    </row>
    <row r="29" spans="1:8" ht="27" customHeight="1" thickBot="1">
      <c r="A29" s="191"/>
      <c r="B29" s="336" t="s">
        <v>666</v>
      </c>
      <c r="C29" s="191"/>
      <c r="D29" s="28"/>
      <c r="E29" s="31"/>
      <c r="F29" s="29"/>
      <c r="G29" s="191"/>
      <c r="H29" s="26" t="s">
        <v>70</v>
      </c>
    </row>
    <row r="30" spans="1:8" ht="27" customHeight="1" thickBot="1">
      <c r="A30" s="191"/>
      <c r="B30" s="327" t="s">
        <v>32</v>
      </c>
      <c r="C30" s="191"/>
      <c r="D30" s="191"/>
      <c r="E30" s="191"/>
      <c r="F30" s="191"/>
      <c r="G30" s="191"/>
    </row>
    <row r="31" spans="1:8" ht="27" customHeight="1" thickBot="1">
      <c r="A31" s="191"/>
      <c r="B31" s="336" t="s">
        <v>619</v>
      </c>
      <c r="C31" s="191"/>
      <c r="D31" s="28" t="s">
        <v>637</v>
      </c>
      <c r="E31" s="31"/>
      <c r="F31" s="29"/>
      <c r="G31" s="191"/>
      <c r="H31" s="26" t="s">
        <v>509</v>
      </c>
    </row>
    <row r="32" spans="1:8" ht="27" customHeight="1" thickBot="1">
      <c r="A32" s="191"/>
      <c r="B32" s="327" t="s">
        <v>33</v>
      </c>
      <c r="C32" s="191"/>
      <c r="D32" s="191"/>
      <c r="E32" s="191"/>
      <c r="F32" s="191"/>
      <c r="G32" s="191"/>
    </row>
    <row r="33" spans="1:7" ht="27" customHeight="1" thickBot="1">
      <c r="A33" s="191"/>
      <c r="B33" s="336" t="s">
        <v>621</v>
      </c>
      <c r="C33" s="191"/>
      <c r="D33" s="145">
        <v>29</v>
      </c>
      <c r="E33" s="145" t="s">
        <v>779</v>
      </c>
      <c r="F33" s="146">
        <v>2024</v>
      </c>
      <c r="G33" s="191"/>
    </row>
    <row r="34" spans="1:7" ht="27" customHeight="1">
      <c r="A34" s="191"/>
      <c r="B34" s="327" t="s">
        <v>53</v>
      </c>
      <c r="C34" s="191"/>
      <c r="D34" s="336" t="s">
        <v>667</v>
      </c>
      <c r="E34" s="336" t="s">
        <v>638</v>
      </c>
      <c r="F34" s="336" t="s">
        <v>604</v>
      </c>
      <c r="G34" s="191"/>
    </row>
    <row r="35" spans="1:7" ht="27" customHeight="1">
      <c r="A35" s="191"/>
      <c r="B35" s="327"/>
      <c r="C35" s="191"/>
      <c r="D35" s="327" t="s">
        <v>38</v>
      </c>
      <c r="E35" s="327" t="s">
        <v>39</v>
      </c>
      <c r="F35" s="327" t="s">
        <v>620</v>
      </c>
      <c r="G35" s="191"/>
    </row>
    <row r="36" spans="1:7" ht="28.5">
      <c r="B36" s="351" t="s">
        <v>55</v>
      </c>
      <c r="C36" s="351"/>
      <c r="D36" s="351"/>
      <c r="E36" s="351"/>
      <c r="F36" s="351"/>
    </row>
    <row r="37" spans="1:7">
      <c r="B37" s="352" t="s">
        <v>56</v>
      </c>
      <c r="C37" s="352"/>
      <c r="D37" s="352" t="s">
        <v>57</v>
      </c>
      <c r="E37" s="352"/>
      <c r="F37" s="197" t="s">
        <v>58</v>
      </c>
    </row>
    <row r="38" spans="1:7">
      <c r="B38" s="353" t="s">
        <v>59</v>
      </c>
      <c r="C38" s="353"/>
      <c r="D38" s="348" t="s">
        <v>60</v>
      </c>
      <c r="E38" s="349"/>
      <c r="F38" s="198" t="s">
        <v>61</v>
      </c>
    </row>
    <row r="39" spans="1:7">
      <c r="B39" s="347" t="s">
        <v>62</v>
      </c>
      <c r="C39" s="347"/>
      <c r="D39" s="348" t="s">
        <v>60</v>
      </c>
      <c r="E39" s="349"/>
      <c r="F39" s="198" t="s">
        <v>60</v>
      </c>
    </row>
    <row r="40" spans="1:7">
      <c r="B40" s="350" t="s">
        <v>63</v>
      </c>
      <c r="C40" s="350"/>
      <c r="D40" s="348" t="s">
        <v>61</v>
      </c>
      <c r="E40" s="349"/>
      <c r="F40" s="198" t="s">
        <v>60</v>
      </c>
    </row>
    <row r="42" spans="1:7">
      <c r="E42" s="144"/>
      <c r="F42" s="33" t="s">
        <v>72</v>
      </c>
    </row>
    <row r="63" spans="2:2">
      <c r="B63" s="325" t="s">
        <v>610</v>
      </c>
    </row>
    <row r="64" spans="2:2">
      <c r="B64" s="325" t="s">
        <v>611</v>
      </c>
    </row>
    <row r="65" spans="2:2">
      <c r="B65" s="325" t="s">
        <v>616</v>
      </c>
    </row>
    <row r="66" spans="2:2">
      <c r="B66" s="325" t="s">
        <v>612</v>
      </c>
    </row>
    <row r="67" spans="2:2">
      <c r="B67" s="325" t="s">
        <v>613</v>
      </c>
    </row>
    <row r="68" spans="2:2">
      <c r="B68" s="325" t="s">
        <v>614</v>
      </c>
    </row>
    <row r="69" spans="2:2">
      <c r="B69" s="325" t="s">
        <v>615</v>
      </c>
    </row>
    <row r="70" spans="2:2">
      <c r="B70" s="325" t="s">
        <v>617</v>
      </c>
    </row>
  </sheetData>
  <sheetProtection algorithmName="SHA-512" hashValue="qw/lgkeB+rczr9oROMss91frjvXGMcV121rjVhbGaW3HM0CEeHKldBBEY/WTnBq2F9MociC7HXphI3P5bFcwrA==" saltValue="5MmFKJRJHPvvri/BRCMcaw==" spinCount="100000" sheet="1" selectLockedCells="1"/>
  <mergeCells count="13">
    <mergeCell ref="B40:C40"/>
    <mergeCell ref="D40:E40"/>
    <mergeCell ref="B36:F36"/>
    <mergeCell ref="B37:C37"/>
    <mergeCell ref="D37:E37"/>
    <mergeCell ref="B38:C38"/>
    <mergeCell ref="D38:E38"/>
    <mergeCell ref="B9:C9"/>
    <mergeCell ref="B3:F3"/>
    <mergeCell ref="B2:F2"/>
    <mergeCell ref="B1:F1"/>
    <mergeCell ref="B39:C39"/>
    <mergeCell ref="D39:E39"/>
  </mergeCells>
  <phoneticPr fontId="3" type="noConversion"/>
  <dataValidations count="7">
    <dataValidation type="list" allowBlank="1" showInputMessage="1" showErrorMessage="1" sqref="D9" xr:uid="{00000000-0002-0000-0000-000000000000}">
      <formula1>$B$63:$B$70</formula1>
    </dataValidation>
    <dataValidation type="list" allowBlank="1" showInputMessage="1" showErrorMessage="1" sqref="C5" xr:uid="{17753D18-D14A-46E3-A8EB-3CA7DDB2624A}">
      <formula1>"Grade 7/3,Grade 8/3,Grade 9/3"</formula1>
    </dataValidation>
    <dataValidation type="list" allowBlank="1" showInputMessage="1" showErrorMessage="1" sqref="F5 F33" xr:uid="{904DF2E6-1FEB-415E-8F92-5BE8F465A9A3}">
      <formula1>"2024,2025,2026,2027,2028,2029,2030,2031,2032,2033,2034,2035,2036,2037,2038,2039,2040"</formula1>
    </dataValidation>
    <dataValidation type="list" allowBlank="1" showInputMessage="1" showErrorMessage="1" sqref="F7" xr:uid="{1E4A95AD-7BEF-49A9-A769-A88831F6FC91}">
      <formula1>"1,2"</formula1>
    </dataValidation>
    <dataValidation type="list" allowBlank="1" showInputMessage="1" showErrorMessage="1" sqref="D15" xr:uid="{C7BC1A0D-0E52-4F2A-8C26-C78332CF9F7C}">
      <formula1>"70,80"</formula1>
    </dataValidation>
    <dataValidation type="list" allowBlank="1" showInputMessage="1" showErrorMessage="1" sqref="E33" xr:uid="{81F27DEC-432F-47A5-8C3D-96847C98DAC8}">
      <formula1>"January,February,March,April,May,June,July,August,September,October,November,December"</formula1>
    </dataValidation>
    <dataValidation type="list" allowBlank="1" showInputMessage="1" showErrorMessage="1" sqref="D33" xr:uid="{1512DEBD-4176-416D-B00F-CAC3B52F548F}">
      <formula1>"1,2,3,4,5,6,7,8,9,10,11,12,13,14,15,16,17,18,19,20,21,22,23,24,25,26,27,28,29,30,31"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Subject!$A$3:$A$500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Z54"/>
  <sheetViews>
    <sheetView view="pageBreakPreview" zoomScale="114" zoomScaleNormal="100" zoomScaleSheetLayoutView="114" workbookViewId="0">
      <selection activeCell="R12" sqref="R12"/>
    </sheetView>
  </sheetViews>
  <sheetFormatPr defaultColWidth="9.33203125" defaultRowHeight="18.75"/>
  <cols>
    <col min="1" max="1" width="9.33203125" style="39"/>
    <col min="2" max="2" width="14" style="42" customWidth="1"/>
    <col min="3" max="3" width="19" style="39" customWidth="1"/>
    <col min="4" max="4" width="19.6640625" style="39" customWidth="1"/>
    <col min="5" max="15" width="2" style="42" customWidth="1"/>
    <col min="16" max="17" width="1.83203125" style="42" customWidth="1"/>
    <col min="18" max="18" width="12" style="42" customWidth="1"/>
    <col min="19" max="19" width="22.1640625" style="39" customWidth="1"/>
    <col min="20" max="20" width="12.5" style="39" hidden="1" customWidth="1"/>
    <col min="21" max="21" width="18.5" style="39" hidden="1" customWidth="1"/>
    <col min="22" max="22" width="12.33203125" style="39" hidden="1" customWidth="1"/>
    <col min="23" max="23" width="18" style="39" hidden="1" customWidth="1"/>
    <col min="24" max="24" width="14" style="42" hidden="1" customWidth="1"/>
    <col min="25" max="25" width="20.33203125" style="39" hidden="1" customWidth="1"/>
    <col min="26" max="16384" width="9.33203125" style="39"/>
  </cols>
  <sheetData>
    <row r="1" spans="1:26" s="82" customFormat="1" ht="26.25">
      <c r="A1" s="357" t="str">
        <f>IF(ชั้น=""," .................................................... Students' Data",CONCATENATE(IF(ชั้น="","",ชั้น)," Students' Data "))</f>
        <v xml:space="preserve"> .................................................... Students' Data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W1" s="83"/>
    </row>
    <row r="2" spans="1:26" s="152" customFormat="1" ht="21">
      <c r="A2" s="358" t="str">
        <f>IF(ภาคเรียน="","Semester ..................Academic Year ..........................................",CONCATENATE("Semester ",ภาคเรียน," Academic Year ",ปีการศึกษา))</f>
        <v>Semester ..................Academic Year ..........................................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W2" s="153"/>
    </row>
    <row r="3" spans="1:26" s="82" customForma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W3" s="83"/>
    </row>
    <row r="4" spans="1:26" ht="17.25" customHeight="1">
      <c r="A4" s="34" t="s">
        <v>622</v>
      </c>
      <c r="B4" s="35" t="s">
        <v>623</v>
      </c>
      <c r="C4" s="354" t="s">
        <v>624</v>
      </c>
      <c r="D4" s="355"/>
      <c r="E4" s="354" t="s">
        <v>643</v>
      </c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5"/>
      <c r="R4" s="34" t="s">
        <v>625</v>
      </c>
      <c r="S4" s="36"/>
      <c r="T4" s="36"/>
      <c r="U4" s="37" t="s">
        <v>17</v>
      </c>
      <c r="V4" s="38" t="s">
        <v>15</v>
      </c>
      <c r="W4" s="37" t="s">
        <v>18</v>
      </c>
      <c r="X4" s="38" t="s">
        <v>15</v>
      </c>
    </row>
    <row r="5" spans="1:26" ht="17.25" customHeight="1">
      <c r="A5" s="40">
        <v>1</v>
      </c>
      <c r="B5" s="320"/>
      <c r="C5" s="315"/>
      <c r="D5" s="316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41"/>
      <c r="T5" s="314" t="e">
        <f>LEFT(C5,FIND(" ",C5,1)-1)</f>
        <v>#VALUE!</v>
      </c>
      <c r="U5" s="36" t="e">
        <f>IF(LEFT(C5,FIND(" ",C5,1)-1)="Master",RIGHT(C5,LEN(C5)-FIND(" ",C5,1)),IF(LEFT(C5,FIND(" ",C5,1)-1)="Mister",RIGHT(C5,LEN(C5)-FIND(" ",C5,1)),""))</f>
        <v>#VALUE!</v>
      </c>
      <c r="V5" s="36" t="e">
        <f>IF(LEFT(C5,FIND(" ",C5,1)-1)="Master",R5,IF(LEFT(C5,FIND(" ",C5,1)-1)="Mister",R5,""))</f>
        <v>#VALUE!</v>
      </c>
      <c r="W5" s="36" t="e">
        <f>IF(LEFT(C5,FIND(" ",C5,1)-1)="Miss",RIGHT(C5,LEN(C5)-FIND(" ",C5,1)),"")</f>
        <v>#VALUE!</v>
      </c>
      <c r="X5" s="36" t="e">
        <f>IF(LEFT(C5,FIND(" ",C5,1)-1)="Miss",R5,"")</f>
        <v>#VALUE!</v>
      </c>
      <c r="Z5" s="314"/>
    </row>
    <row r="6" spans="1:26" ht="17.25" customHeight="1">
      <c r="A6" s="40">
        <v>2</v>
      </c>
      <c r="B6" s="320"/>
      <c r="C6" s="315"/>
      <c r="D6" s="316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41"/>
      <c r="T6" s="314" t="e">
        <f t="shared" ref="T6:T49" si="0">LEFT(C6,FIND(" ",C6,1)-1)</f>
        <v>#VALUE!</v>
      </c>
      <c r="U6" s="36" t="e">
        <f t="shared" ref="U6:U49" si="1">IF(LEFT(C6,FIND(" ",C6,1)-1)="Master",RIGHT(C6,LEN(C6)-FIND(" ",C6,1)),IF(LEFT(C6,FIND(" ",C6,1)-1)="Mister",RIGHT(C6,LEN(C6)-FIND(" ",C6,1)),""))</f>
        <v>#VALUE!</v>
      </c>
      <c r="V6" s="36" t="e">
        <f t="shared" ref="V6:V49" si="2">IF(LEFT(C6,FIND(" ",C6,1)-1)="Master",R6,IF(LEFT(C6,FIND(" ",C6,1)-1)="Mister",R6,""))</f>
        <v>#VALUE!</v>
      </c>
      <c r="W6" s="36" t="e">
        <f t="shared" ref="W6:W49" si="3">IF(LEFT(C6,FIND(" ",C6,1)-1)="Miss",RIGHT(C6,LEN(C6)-FIND(" ",C6,1)),"")</f>
        <v>#VALUE!</v>
      </c>
      <c r="X6" s="36" t="e">
        <f t="shared" ref="X6:X49" si="4">IF(LEFT(C6,FIND(" ",C6,1)-1)="Miss",R6,"")</f>
        <v>#VALUE!</v>
      </c>
      <c r="Z6" s="314"/>
    </row>
    <row r="7" spans="1:26" ht="17.25" customHeight="1">
      <c r="A7" s="40">
        <v>3</v>
      </c>
      <c r="B7" s="320"/>
      <c r="C7" s="315"/>
      <c r="D7" s="316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41"/>
      <c r="T7" s="314" t="e">
        <f t="shared" si="0"/>
        <v>#VALUE!</v>
      </c>
      <c r="U7" s="36" t="e">
        <f t="shared" si="1"/>
        <v>#VALUE!</v>
      </c>
      <c r="V7" s="36" t="e">
        <f t="shared" si="2"/>
        <v>#VALUE!</v>
      </c>
      <c r="W7" s="36" t="e">
        <f t="shared" si="3"/>
        <v>#VALUE!</v>
      </c>
      <c r="X7" s="36" t="e">
        <f t="shared" si="4"/>
        <v>#VALUE!</v>
      </c>
      <c r="Z7" s="341" t="s">
        <v>776</v>
      </c>
    </row>
    <row r="8" spans="1:26" ht="17.25" customHeight="1">
      <c r="A8" s="40">
        <v>4</v>
      </c>
      <c r="B8" s="320"/>
      <c r="C8" s="315"/>
      <c r="D8" s="316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41"/>
      <c r="T8" s="314" t="e">
        <f t="shared" si="0"/>
        <v>#VALUE!</v>
      </c>
      <c r="U8" s="36" t="e">
        <f t="shared" si="1"/>
        <v>#VALUE!</v>
      </c>
      <c r="V8" s="36" t="e">
        <f t="shared" si="2"/>
        <v>#VALUE!</v>
      </c>
      <c r="W8" s="36" t="e">
        <f t="shared" si="3"/>
        <v>#VALUE!</v>
      </c>
      <c r="X8" s="36" t="e">
        <f t="shared" si="4"/>
        <v>#VALUE!</v>
      </c>
      <c r="Z8" s="341" t="s">
        <v>774</v>
      </c>
    </row>
    <row r="9" spans="1:26" ht="17.25" customHeight="1">
      <c r="A9" s="40">
        <v>5</v>
      </c>
      <c r="B9" s="320"/>
      <c r="C9" s="315"/>
      <c r="D9" s="317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41"/>
      <c r="T9" s="314" t="e">
        <f t="shared" si="0"/>
        <v>#VALUE!</v>
      </c>
      <c r="U9" s="36" t="e">
        <f t="shared" si="1"/>
        <v>#VALUE!</v>
      </c>
      <c r="V9" s="36" t="e">
        <f t="shared" si="2"/>
        <v>#VALUE!</v>
      </c>
      <c r="W9" s="36" t="e">
        <f t="shared" si="3"/>
        <v>#VALUE!</v>
      </c>
      <c r="X9" s="36" t="e">
        <f t="shared" si="4"/>
        <v>#VALUE!</v>
      </c>
      <c r="Z9" s="341" t="s">
        <v>775</v>
      </c>
    </row>
    <row r="10" spans="1:26" ht="17.25" customHeight="1">
      <c r="A10" s="40">
        <v>6</v>
      </c>
      <c r="B10" s="320"/>
      <c r="C10" s="318"/>
      <c r="D10" s="316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41"/>
      <c r="T10" s="314" t="e">
        <f t="shared" si="0"/>
        <v>#VALUE!</v>
      </c>
      <c r="U10" s="36" t="e">
        <f t="shared" si="1"/>
        <v>#VALUE!</v>
      </c>
      <c r="V10" s="36" t="e">
        <f t="shared" si="2"/>
        <v>#VALUE!</v>
      </c>
      <c r="W10" s="36" t="e">
        <f t="shared" si="3"/>
        <v>#VALUE!</v>
      </c>
      <c r="X10" s="36" t="e">
        <f t="shared" si="4"/>
        <v>#VALUE!</v>
      </c>
    </row>
    <row r="11" spans="1:26" ht="17.25" customHeight="1">
      <c r="A11" s="40">
        <v>7</v>
      </c>
      <c r="B11" s="320"/>
      <c r="C11" s="315"/>
      <c r="D11" s="317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41"/>
      <c r="T11" s="314" t="e">
        <f t="shared" si="0"/>
        <v>#VALUE!</v>
      </c>
      <c r="U11" s="36" t="e">
        <f t="shared" si="1"/>
        <v>#VALUE!</v>
      </c>
      <c r="V11" s="36" t="e">
        <f t="shared" si="2"/>
        <v>#VALUE!</v>
      </c>
      <c r="W11" s="36" t="e">
        <f t="shared" si="3"/>
        <v>#VALUE!</v>
      </c>
      <c r="X11" s="36" t="e">
        <f t="shared" si="4"/>
        <v>#VALUE!</v>
      </c>
    </row>
    <row r="12" spans="1:26" ht="17.25" customHeight="1">
      <c r="A12" s="40">
        <v>8</v>
      </c>
      <c r="B12" s="320"/>
      <c r="C12" s="315"/>
      <c r="D12" s="316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41"/>
      <c r="T12" s="314" t="e">
        <f t="shared" si="0"/>
        <v>#VALUE!</v>
      </c>
      <c r="U12" s="36" t="e">
        <f t="shared" si="1"/>
        <v>#VALUE!</v>
      </c>
      <c r="V12" s="36" t="e">
        <f t="shared" si="2"/>
        <v>#VALUE!</v>
      </c>
      <c r="W12" s="36" t="e">
        <f t="shared" si="3"/>
        <v>#VALUE!</v>
      </c>
      <c r="X12" s="36" t="e">
        <f t="shared" si="4"/>
        <v>#VALUE!</v>
      </c>
    </row>
    <row r="13" spans="1:26" ht="18" customHeight="1">
      <c r="A13" s="40">
        <v>9</v>
      </c>
      <c r="B13" s="320"/>
      <c r="C13" s="315"/>
      <c r="D13" s="316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41"/>
      <c r="T13" s="314" t="e">
        <f t="shared" si="0"/>
        <v>#VALUE!</v>
      </c>
      <c r="U13" s="36" t="e">
        <f t="shared" si="1"/>
        <v>#VALUE!</v>
      </c>
      <c r="V13" s="36" t="e">
        <f t="shared" si="2"/>
        <v>#VALUE!</v>
      </c>
      <c r="W13" s="36" t="e">
        <f t="shared" si="3"/>
        <v>#VALUE!</v>
      </c>
      <c r="X13" s="36" t="e">
        <f t="shared" si="4"/>
        <v>#VALUE!</v>
      </c>
    </row>
    <row r="14" spans="1:26" ht="17.25" customHeight="1">
      <c r="A14" s="40">
        <v>10</v>
      </c>
      <c r="B14" s="320"/>
      <c r="C14" s="315"/>
      <c r="D14" s="316"/>
      <c r="E14" s="241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41"/>
      <c r="T14" s="314" t="e">
        <f t="shared" si="0"/>
        <v>#VALUE!</v>
      </c>
      <c r="U14" s="36" t="e">
        <f t="shared" si="1"/>
        <v>#VALUE!</v>
      </c>
      <c r="V14" s="36" t="e">
        <f t="shared" si="2"/>
        <v>#VALUE!</v>
      </c>
      <c r="W14" s="36" t="e">
        <f t="shared" si="3"/>
        <v>#VALUE!</v>
      </c>
      <c r="X14" s="36" t="e">
        <f t="shared" si="4"/>
        <v>#VALUE!</v>
      </c>
    </row>
    <row r="15" spans="1:26" ht="17.25" customHeight="1">
      <c r="A15" s="40">
        <v>11</v>
      </c>
      <c r="B15" s="320"/>
      <c r="C15" s="315"/>
      <c r="D15" s="316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41"/>
      <c r="T15" s="314" t="e">
        <f t="shared" si="0"/>
        <v>#VALUE!</v>
      </c>
      <c r="U15" s="36" t="e">
        <f t="shared" si="1"/>
        <v>#VALUE!</v>
      </c>
      <c r="V15" s="36" t="e">
        <f t="shared" si="2"/>
        <v>#VALUE!</v>
      </c>
      <c r="W15" s="36" t="e">
        <f t="shared" si="3"/>
        <v>#VALUE!</v>
      </c>
      <c r="X15" s="36" t="e">
        <f t="shared" si="4"/>
        <v>#VALUE!</v>
      </c>
    </row>
    <row r="16" spans="1:26" ht="17.25" customHeight="1">
      <c r="A16" s="40">
        <v>12</v>
      </c>
      <c r="B16" s="320"/>
      <c r="C16" s="315"/>
      <c r="D16" s="316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41"/>
      <c r="T16" s="314" t="e">
        <f t="shared" si="0"/>
        <v>#VALUE!</v>
      </c>
      <c r="U16" s="36" t="e">
        <f t="shared" si="1"/>
        <v>#VALUE!</v>
      </c>
      <c r="V16" s="36" t="e">
        <f t="shared" si="2"/>
        <v>#VALUE!</v>
      </c>
      <c r="W16" s="36" t="e">
        <f t="shared" si="3"/>
        <v>#VALUE!</v>
      </c>
      <c r="X16" s="36" t="e">
        <f t="shared" si="4"/>
        <v>#VALUE!</v>
      </c>
    </row>
    <row r="17" spans="1:24" ht="17.25" customHeight="1">
      <c r="A17" s="40">
        <v>13</v>
      </c>
      <c r="B17" s="320"/>
      <c r="C17" s="318"/>
      <c r="D17" s="319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41"/>
      <c r="T17" s="314" t="e">
        <f t="shared" si="0"/>
        <v>#VALUE!</v>
      </c>
      <c r="U17" s="36" t="e">
        <f t="shared" si="1"/>
        <v>#VALUE!</v>
      </c>
      <c r="V17" s="36" t="e">
        <f t="shared" si="2"/>
        <v>#VALUE!</v>
      </c>
      <c r="W17" s="36" t="e">
        <f t="shared" si="3"/>
        <v>#VALUE!</v>
      </c>
      <c r="X17" s="36" t="e">
        <f t="shared" si="4"/>
        <v>#VALUE!</v>
      </c>
    </row>
    <row r="18" spans="1:24" ht="17.25" customHeight="1">
      <c r="A18" s="40">
        <v>14</v>
      </c>
      <c r="B18" s="320"/>
      <c r="C18" s="315"/>
      <c r="D18" s="316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41"/>
      <c r="T18" s="314" t="e">
        <f t="shared" si="0"/>
        <v>#VALUE!</v>
      </c>
      <c r="U18" s="36" t="e">
        <f t="shared" si="1"/>
        <v>#VALUE!</v>
      </c>
      <c r="V18" s="36" t="e">
        <f t="shared" si="2"/>
        <v>#VALUE!</v>
      </c>
      <c r="W18" s="36" t="e">
        <f t="shared" si="3"/>
        <v>#VALUE!</v>
      </c>
      <c r="X18" s="36" t="e">
        <f t="shared" si="4"/>
        <v>#VALUE!</v>
      </c>
    </row>
    <row r="19" spans="1:24" ht="17.25" customHeight="1">
      <c r="A19" s="40">
        <v>15</v>
      </c>
      <c r="B19" s="320"/>
      <c r="C19" s="315"/>
      <c r="D19" s="316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41"/>
      <c r="T19" s="314" t="e">
        <f t="shared" si="0"/>
        <v>#VALUE!</v>
      </c>
      <c r="U19" s="36" t="e">
        <f t="shared" si="1"/>
        <v>#VALUE!</v>
      </c>
      <c r="V19" s="36" t="e">
        <f t="shared" si="2"/>
        <v>#VALUE!</v>
      </c>
      <c r="W19" s="36" t="e">
        <f t="shared" si="3"/>
        <v>#VALUE!</v>
      </c>
      <c r="X19" s="36" t="e">
        <f t="shared" si="4"/>
        <v>#VALUE!</v>
      </c>
    </row>
    <row r="20" spans="1:24" ht="17.25" customHeight="1">
      <c r="A20" s="40">
        <v>16</v>
      </c>
      <c r="B20" s="320"/>
      <c r="C20" s="318"/>
      <c r="D20" s="319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41"/>
      <c r="T20" s="314" t="e">
        <f t="shared" si="0"/>
        <v>#VALUE!</v>
      </c>
      <c r="U20" s="36" t="e">
        <f t="shared" si="1"/>
        <v>#VALUE!</v>
      </c>
      <c r="V20" s="36" t="e">
        <f t="shared" si="2"/>
        <v>#VALUE!</v>
      </c>
      <c r="W20" s="36" t="e">
        <f t="shared" si="3"/>
        <v>#VALUE!</v>
      </c>
      <c r="X20" s="36" t="e">
        <f t="shared" si="4"/>
        <v>#VALUE!</v>
      </c>
    </row>
    <row r="21" spans="1:24" ht="17.25" customHeight="1">
      <c r="A21" s="40">
        <v>17</v>
      </c>
      <c r="B21" s="320"/>
      <c r="C21" s="315"/>
      <c r="D21" s="316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41"/>
      <c r="T21" s="314" t="e">
        <f t="shared" si="0"/>
        <v>#VALUE!</v>
      </c>
      <c r="U21" s="36" t="e">
        <f t="shared" si="1"/>
        <v>#VALUE!</v>
      </c>
      <c r="V21" s="36" t="e">
        <f t="shared" si="2"/>
        <v>#VALUE!</v>
      </c>
      <c r="W21" s="36" t="e">
        <f t="shared" si="3"/>
        <v>#VALUE!</v>
      </c>
      <c r="X21" s="36" t="e">
        <f t="shared" si="4"/>
        <v>#VALUE!</v>
      </c>
    </row>
    <row r="22" spans="1:24" ht="17.25" customHeight="1">
      <c r="A22" s="40">
        <v>18</v>
      </c>
      <c r="B22" s="320"/>
      <c r="C22" s="315"/>
      <c r="D22" s="316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41"/>
      <c r="T22" s="314" t="e">
        <f t="shared" si="0"/>
        <v>#VALUE!</v>
      </c>
      <c r="U22" s="36" t="e">
        <f t="shared" si="1"/>
        <v>#VALUE!</v>
      </c>
      <c r="V22" s="36" t="e">
        <f t="shared" si="2"/>
        <v>#VALUE!</v>
      </c>
      <c r="W22" s="36" t="e">
        <f t="shared" si="3"/>
        <v>#VALUE!</v>
      </c>
      <c r="X22" s="36" t="e">
        <f t="shared" si="4"/>
        <v>#VALUE!</v>
      </c>
    </row>
    <row r="23" spans="1:24" ht="17.25" customHeight="1">
      <c r="A23" s="40">
        <v>19</v>
      </c>
      <c r="B23" s="320"/>
      <c r="C23" s="315"/>
      <c r="D23" s="316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41"/>
      <c r="T23" s="314" t="e">
        <f t="shared" si="0"/>
        <v>#VALUE!</v>
      </c>
      <c r="U23" s="36" t="e">
        <f t="shared" si="1"/>
        <v>#VALUE!</v>
      </c>
      <c r="V23" s="36" t="e">
        <f t="shared" si="2"/>
        <v>#VALUE!</v>
      </c>
      <c r="W23" s="36" t="e">
        <f t="shared" si="3"/>
        <v>#VALUE!</v>
      </c>
      <c r="X23" s="36" t="e">
        <f t="shared" si="4"/>
        <v>#VALUE!</v>
      </c>
    </row>
    <row r="24" spans="1:24" ht="18" customHeight="1">
      <c r="A24" s="40">
        <v>20</v>
      </c>
      <c r="B24" s="320"/>
      <c r="C24" s="318"/>
      <c r="D24" s="319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41"/>
      <c r="T24" s="314" t="e">
        <f t="shared" si="0"/>
        <v>#VALUE!</v>
      </c>
      <c r="U24" s="36" t="e">
        <f t="shared" si="1"/>
        <v>#VALUE!</v>
      </c>
      <c r="V24" s="36" t="e">
        <f t="shared" si="2"/>
        <v>#VALUE!</v>
      </c>
      <c r="W24" s="36" t="e">
        <f t="shared" si="3"/>
        <v>#VALUE!</v>
      </c>
      <c r="X24" s="36" t="e">
        <f t="shared" si="4"/>
        <v>#VALUE!</v>
      </c>
    </row>
    <row r="25" spans="1:24" ht="17.25" customHeight="1">
      <c r="A25" s="40">
        <v>21</v>
      </c>
      <c r="B25" s="320"/>
      <c r="C25" s="315"/>
      <c r="D25" s="316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41"/>
      <c r="T25" s="314" t="e">
        <f t="shared" si="0"/>
        <v>#VALUE!</v>
      </c>
      <c r="U25" s="36" t="e">
        <f t="shared" si="1"/>
        <v>#VALUE!</v>
      </c>
      <c r="V25" s="36" t="e">
        <f t="shared" si="2"/>
        <v>#VALUE!</v>
      </c>
      <c r="W25" s="36" t="e">
        <f t="shared" si="3"/>
        <v>#VALUE!</v>
      </c>
      <c r="X25" s="36" t="e">
        <f t="shared" si="4"/>
        <v>#VALUE!</v>
      </c>
    </row>
    <row r="26" spans="1:24" ht="17.25" customHeight="1">
      <c r="A26" s="40">
        <v>22</v>
      </c>
      <c r="B26" s="320"/>
      <c r="C26" s="315"/>
      <c r="D26" s="316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41"/>
      <c r="T26" s="314" t="e">
        <f t="shared" si="0"/>
        <v>#VALUE!</v>
      </c>
      <c r="U26" s="36" t="e">
        <f t="shared" si="1"/>
        <v>#VALUE!</v>
      </c>
      <c r="V26" s="36" t="e">
        <f t="shared" si="2"/>
        <v>#VALUE!</v>
      </c>
      <c r="W26" s="36" t="e">
        <f t="shared" si="3"/>
        <v>#VALUE!</v>
      </c>
      <c r="X26" s="36" t="e">
        <f t="shared" si="4"/>
        <v>#VALUE!</v>
      </c>
    </row>
    <row r="27" spans="1:24" ht="17.25" customHeight="1">
      <c r="A27" s="40">
        <v>23</v>
      </c>
      <c r="B27" s="320"/>
      <c r="C27" s="315"/>
      <c r="D27" s="316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41"/>
      <c r="T27" s="314" t="e">
        <f t="shared" si="0"/>
        <v>#VALUE!</v>
      </c>
      <c r="U27" s="36" t="e">
        <f t="shared" si="1"/>
        <v>#VALUE!</v>
      </c>
      <c r="V27" s="36" t="e">
        <f t="shared" si="2"/>
        <v>#VALUE!</v>
      </c>
      <c r="W27" s="36" t="e">
        <f t="shared" si="3"/>
        <v>#VALUE!</v>
      </c>
      <c r="X27" s="36" t="e">
        <f t="shared" si="4"/>
        <v>#VALUE!</v>
      </c>
    </row>
    <row r="28" spans="1:24" ht="17.25" customHeight="1">
      <c r="A28" s="40">
        <v>24</v>
      </c>
      <c r="B28" s="320"/>
      <c r="C28" s="315"/>
      <c r="D28" s="316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41"/>
      <c r="T28" s="314" t="e">
        <f t="shared" si="0"/>
        <v>#VALUE!</v>
      </c>
      <c r="U28" s="36" t="e">
        <f t="shared" si="1"/>
        <v>#VALUE!</v>
      </c>
      <c r="V28" s="36" t="e">
        <f t="shared" si="2"/>
        <v>#VALUE!</v>
      </c>
      <c r="W28" s="36" t="e">
        <f t="shared" si="3"/>
        <v>#VALUE!</v>
      </c>
      <c r="X28" s="36" t="e">
        <f t="shared" si="4"/>
        <v>#VALUE!</v>
      </c>
    </row>
    <row r="29" spans="1:24" ht="18" customHeight="1">
      <c r="A29" s="40">
        <v>25</v>
      </c>
      <c r="B29" s="320"/>
      <c r="C29" s="315"/>
      <c r="D29" s="316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41"/>
      <c r="T29" s="314" t="e">
        <f t="shared" si="0"/>
        <v>#VALUE!</v>
      </c>
      <c r="U29" s="36" t="e">
        <f t="shared" si="1"/>
        <v>#VALUE!</v>
      </c>
      <c r="V29" s="36" t="e">
        <f t="shared" si="2"/>
        <v>#VALUE!</v>
      </c>
      <c r="W29" s="36" t="e">
        <f t="shared" si="3"/>
        <v>#VALUE!</v>
      </c>
      <c r="X29" s="36" t="e">
        <f t="shared" si="4"/>
        <v>#VALUE!</v>
      </c>
    </row>
    <row r="30" spans="1:24" ht="17.25" customHeight="1">
      <c r="A30" s="40">
        <v>26</v>
      </c>
      <c r="B30" s="320"/>
      <c r="C30" s="315"/>
      <c r="D30" s="316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41"/>
      <c r="T30" s="314" t="e">
        <f t="shared" si="0"/>
        <v>#VALUE!</v>
      </c>
      <c r="U30" s="36" t="e">
        <f t="shared" si="1"/>
        <v>#VALUE!</v>
      </c>
      <c r="V30" s="36" t="e">
        <f t="shared" si="2"/>
        <v>#VALUE!</v>
      </c>
      <c r="W30" s="36" t="e">
        <f t="shared" si="3"/>
        <v>#VALUE!</v>
      </c>
      <c r="X30" s="36" t="e">
        <f t="shared" si="4"/>
        <v>#VALUE!</v>
      </c>
    </row>
    <row r="31" spans="1:24" ht="17.25" customHeight="1">
      <c r="A31" s="40">
        <v>27</v>
      </c>
      <c r="B31" s="321"/>
      <c r="C31" s="315"/>
      <c r="D31" s="316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41"/>
      <c r="T31" s="314" t="e">
        <f t="shared" si="0"/>
        <v>#VALUE!</v>
      </c>
      <c r="U31" s="36" t="e">
        <f t="shared" si="1"/>
        <v>#VALUE!</v>
      </c>
      <c r="V31" s="36" t="e">
        <f t="shared" si="2"/>
        <v>#VALUE!</v>
      </c>
      <c r="W31" s="36" t="e">
        <f t="shared" si="3"/>
        <v>#VALUE!</v>
      </c>
      <c r="X31" s="36" t="e">
        <f t="shared" si="4"/>
        <v>#VALUE!</v>
      </c>
    </row>
    <row r="32" spans="1:24" ht="17.25" customHeight="1">
      <c r="A32" s="40">
        <v>28</v>
      </c>
      <c r="B32" s="320"/>
      <c r="C32" s="315"/>
      <c r="D32" s="316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41"/>
      <c r="T32" s="314" t="e">
        <f t="shared" si="0"/>
        <v>#VALUE!</v>
      </c>
      <c r="U32" s="36" t="e">
        <f t="shared" si="1"/>
        <v>#VALUE!</v>
      </c>
      <c r="V32" s="36" t="e">
        <f t="shared" si="2"/>
        <v>#VALUE!</v>
      </c>
      <c r="W32" s="36" t="e">
        <f t="shared" si="3"/>
        <v>#VALUE!</v>
      </c>
      <c r="X32" s="36" t="e">
        <f t="shared" si="4"/>
        <v>#VALUE!</v>
      </c>
    </row>
    <row r="33" spans="1:24" ht="17.25" customHeight="1">
      <c r="A33" s="40">
        <v>29</v>
      </c>
      <c r="B33" s="320"/>
      <c r="C33" s="315"/>
      <c r="D33" s="316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41"/>
      <c r="T33" s="314" t="e">
        <f t="shared" si="0"/>
        <v>#VALUE!</v>
      </c>
      <c r="U33" s="36" t="e">
        <f t="shared" si="1"/>
        <v>#VALUE!</v>
      </c>
      <c r="V33" s="36" t="e">
        <f t="shared" si="2"/>
        <v>#VALUE!</v>
      </c>
      <c r="W33" s="36" t="e">
        <f t="shared" si="3"/>
        <v>#VALUE!</v>
      </c>
      <c r="X33" s="36" t="e">
        <f t="shared" si="4"/>
        <v>#VALUE!</v>
      </c>
    </row>
    <row r="34" spans="1:24" ht="18" customHeight="1">
      <c r="A34" s="40">
        <v>30</v>
      </c>
      <c r="B34" s="320"/>
      <c r="C34" s="318"/>
      <c r="D34" s="317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41"/>
      <c r="T34" s="314" t="e">
        <f t="shared" si="0"/>
        <v>#VALUE!</v>
      </c>
      <c r="U34" s="36" t="e">
        <f t="shared" si="1"/>
        <v>#VALUE!</v>
      </c>
      <c r="V34" s="36" t="e">
        <f t="shared" si="2"/>
        <v>#VALUE!</v>
      </c>
      <c r="W34" s="36" t="e">
        <f t="shared" si="3"/>
        <v>#VALUE!</v>
      </c>
      <c r="X34" s="36" t="e">
        <f t="shared" si="4"/>
        <v>#VALUE!</v>
      </c>
    </row>
    <row r="35" spans="1:24" ht="17.25" customHeight="1">
      <c r="A35" s="40">
        <v>31</v>
      </c>
      <c r="B35" s="320"/>
      <c r="C35" s="315"/>
      <c r="D35" s="316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41"/>
      <c r="T35" s="314" t="e">
        <f t="shared" si="0"/>
        <v>#VALUE!</v>
      </c>
      <c r="U35" s="36" t="e">
        <f t="shared" si="1"/>
        <v>#VALUE!</v>
      </c>
      <c r="V35" s="36" t="e">
        <f t="shared" si="2"/>
        <v>#VALUE!</v>
      </c>
      <c r="W35" s="36" t="e">
        <f t="shared" si="3"/>
        <v>#VALUE!</v>
      </c>
      <c r="X35" s="36" t="e">
        <f t="shared" si="4"/>
        <v>#VALUE!</v>
      </c>
    </row>
    <row r="36" spans="1:24" ht="17.25" customHeight="1">
      <c r="A36" s="40">
        <v>32</v>
      </c>
      <c r="B36" s="320"/>
      <c r="C36" s="315"/>
      <c r="D36" s="316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41"/>
      <c r="T36" s="314" t="e">
        <f t="shared" si="0"/>
        <v>#VALUE!</v>
      </c>
      <c r="U36" s="36" t="e">
        <f t="shared" si="1"/>
        <v>#VALUE!</v>
      </c>
      <c r="V36" s="36" t="e">
        <f t="shared" si="2"/>
        <v>#VALUE!</v>
      </c>
      <c r="W36" s="36" t="e">
        <f t="shared" si="3"/>
        <v>#VALUE!</v>
      </c>
      <c r="X36" s="36" t="e">
        <f t="shared" si="4"/>
        <v>#VALUE!</v>
      </c>
    </row>
    <row r="37" spans="1:24" ht="17.25" customHeight="1">
      <c r="A37" s="40">
        <v>33</v>
      </c>
      <c r="B37" s="320"/>
      <c r="C37" s="315"/>
      <c r="D37" s="316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41"/>
      <c r="T37" s="314" t="e">
        <f t="shared" si="0"/>
        <v>#VALUE!</v>
      </c>
      <c r="U37" s="36" t="e">
        <f t="shared" si="1"/>
        <v>#VALUE!</v>
      </c>
      <c r="V37" s="36" t="e">
        <f t="shared" si="2"/>
        <v>#VALUE!</v>
      </c>
      <c r="W37" s="36" t="e">
        <f t="shared" si="3"/>
        <v>#VALUE!</v>
      </c>
      <c r="X37" s="36" t="e">
        <f t="shared" si="4"/>
        <v>#VALUE!</v>
      </c>
    </row>
    <row r="38" spans="1:24" ht="17.25" customHeight="1">
      <c r="A38" s="40">
        <v>34</v>
      </c>
      <c r="B38" s="320"/>
      <c r="C38" s="315"/>
      <c r="D38" s="316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41"/>
      <c r="T38" s="314" t="e">
        <f t="shared" si="0"/>
        <v>#VALUE!</v>
      </c>
      <c r="U38" s="36" t="e">
        <f t="shared" si="1"/>
        <v>#VALUE!</v>
      </c>
      <c r="V38" s="36" t="e">
        <f t="shared" si="2"/>
        <v>#VALUE!</v>
      </c>
      <c r="W38" s="36" t="e">
        <f t="shared" si="3"/>
        <v>#VALUE!</v>
      </c>
      <c r="X38" s="36" t="e">
        <f t="shared" si="4"/>
        <v>#VALUE!</v>
      </c>
    </row>
    <row r="39" spans="1:24" ht="17.25" customHeight="1">
      <c r="A39" s="40">
        <v>35</v>
      </c>
      <c r="B39" s="320"/>
      <c r="C39" s="315"/>
      <c r="D39" s="316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41"/>
      <c r="T39" s="314" t="e">
        <f t="shared" si="0"/>
        <v>#VALUE!</v>
      </c>
      <c r="U39" s="36" t="e">
        <f t="shared" si="1"/>
        <v>#VALUE!</v>
      </c>
      <c r="V39" s="36" t="e">
        <f t="shared" si="2"/>
        <v>#VALUE!</v>
      </c>
      <c r="W39" s="36" t="e">
        <f t="shared" si="3"/>
        <v>#VALUE!</v>
      </c>
      <c r="X39" s="36" t="e">
        <f t="shared" si="4"/>
        <v>#VALUE!</v>
      </c>
    </row>
    <row r="40" spans="1:24" ht="17.25" customHeight="1">
      <c r="A40" s="40">
        <v>36</v>
      </c>
      <c r="B40" s="321"/>
      <c r="C40" s="315"/>
      <c r="D40" s="316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41"/>
      <c r="T40" s="314" t="e">
        <f t="shared" si="0"/>
        <v>#VALUE!</v>
      </c>
      <c r="U40" s="36" t="e">
        <f t="shared" si="1"/>
        <v>#VALUE!</v>
      </c>
      <c r="V40" s="36" t="e">
        <f t="shared" si="2"/>
        <v>#VALUE!</v>
      </c>
      <c r="W40" s="36" t="e">
        <f t="shared" si="3"/>
        <v>#VALUE!</v>
      </c>
      <c r="X40" s="36" t="e">
        <f t="shared" si="4"/>
        <v>#VALUE!</v>
      </c>
    </row>
    <row r="41" spans="1:24" ht="17.25" customHeight="1">
      <c r="A41" s="40">
        <v>37</v>
      </c>
      <c r="B41" s="321"/>
      <c r="C41" s="315"/>
      <c r="D41" s="316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41"/>
      <c r="T41" s="314" t="e">
        <f t="shared" si="0"/>
        <v>#VALUE!</v>
      </c>
      <c r="U41" s="36" t="e">
        <f t="shared" si="1"/>
        <v>#VALUE!</v>
      </c>
      <c r="V41" s="36" t="e">
        <f t="shared" si="2"/>
        <v>#VALUE!</v>
      </c>
      <c r="W41" s="36" t="e">
        <f t="shared" si="3"/>
        <v>#VALUE!</v>
      </c>
      <c r="X41" s="36" t="e">
        <f t="shared" si="4"/>
        <v>#VALUE!</v>
      </c>
    </row>
    <row r="42" spans="1:24" ht="17.25" customHeight="1">
      <c r="A42" s="40">
        <v>38</v>
      </c>
      <c r="B42" s="321"/>
      <c r="C42" s="315"/>
      <c r="D42" s="316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41"/>
      <c r="T42" s="314" t="e">
        <f t="shared" si="0"/>
        <v>#VALUE!</v>
      </c>
      <c r="U42" s="36" t="e">
        <f t="shared" si="1"/>
        <v>#VALUE!</v>
      </c>
      <c r="V42" s="36" t="e">
        <f t="shared" si="2"/>
        <v>#VALUE!</v>
      </c>
      <c r="W42" s="36" t="e">
        <f t="shared" si="3"/>
        <v>#VALUE!</v>
      </c>
      <c r="X42" s="36" t="e">
        <f t="shared" si="4"/>
        <v>#VALUE!</v>
      </c>
    </row>
    <row r="43" spans="1:24" ht="18" customHeight="1">
      <c r="A43" s="40">
        <v>39</v>
      </c>
      <c r="B43" s="321"/>
      <c r="C43" s="315"/>
      <c r="D43" s="31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41"/>
      <c r="T43" s="314" t="e">
        <f t="shared" si="0"/>
        <v>#VALUE!</v>
      </c>
      <c r="U43" s="36" t="e">
        <f t="shared" si="1"/>
        <v>#VALUE!</v>
      </c>
      <c r="V43" s="36" t="e">
        <f t="shared" si="2"/>
        <v>#VALUE!</v>
      </c>
      <c r="W43" s="36" t="e">
        <f t="shared" si="3"/>
        <v>#VALUE!</v>
      </c>
      <c r="X43" s="36" t="e">
        <f t="shared" si="4"/>
        <v>#VALUE!</v>
      </c>
    </row>
    <row r="44" spans="1:24" ht="17.25" customHeight="1">
      <c r="A44" s="40">
        <v>40</v>
      </c>
      <c r="B44" s="321"/>
      <c r="C44" s="315"/>
      <c r="D44" s="316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41"/>
      <c r="T44" s="314" t="e">
        <f t="shared" si="0"/>
        <v>#VALUE!</v>
      </c>
      <c r="U44" s="36" t="e">
        <f t="shared" si="1"/>
        <v>#VALUE!</v>
      </c>
      <c r="V44" s="36" t="e">
        <f t="shared" si="2"/>
        <v>#VALUE!</v>
      </c>
      <c r="W44" s="36" t="e">
        <f t="shared" si="3"/>
        <v>#VALUE!</v>
      </c>
      <c r="X44" s="36" t="e">
        <f t="shared" si="4"/>
        <v>#VALUE!</v>
      </c>
    </row>
    <row r="45" spans="1:24" ht="17.25" customHeight="1">
      <c r="A45" s="40">
        <v>41</v>
      </c>
      <c r="B45" s="321"/>
      <c r="C45" s="315"/>
      <c r="D45" s="316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41"/>
      <c r="T45" s="314" t="e">
        <f t="shared" si="0"/>
        <v>#VALUE!</v>
      </c>
      <c r="U45" s="36" t="e">
        <f t="shared" si="1"/>
        <v>#VALUE!</v>
      </c>
      <c r="V45" s="36" t="e">
        <f t="shared" si="2"/>
        <v>#VALUE!</v>
      </c>
      <c r="W45" s="36" t="e">
        <f t="shared" si="3"/>
        <v>#VALUE!</v>
      </c>
      <c r="X45" s="36" t="e">
        <f t="shared" si="4"/>
        <v>#VALUE!</v>
      </c>
    </row>
    <row r="46" spans="1:24" ht="17.25" customHeight="1">
      <c r="A46" s="40">
        <v>42</v>
      </c>
      <c r="B46" s="321"/>
      <c r="C46" s="315"/>
      <c r="D46" s="316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41"/>
      <c r="T46" s="314" t="e">
        <f t="shared" si="0"/>
        <v>#VALUE!</v>
      </c>
      <c r="U46" s="36" t="e">
        <f t="shared" si="1"/>
        <v>#VALUE!</v>
      </c>
      <c r="V46" s="36" t="e">
        <f t="shared" si="2"/>
        <v>#VALUE!</v>
      </c>
      <c r="W46" s="36" t="e">
        <f t="shared" si="3"/>
        <v>#VALUE!</v>
      </c>
      <c r="X46" s="36" t="e">
        <f t="shared" si="4"/>
        <v>#VALUE!</v>
      </c>
    </row>
    <row r="47" spans="1:24" ht="17.25" customHeight="1">
      <c r="A47" s="40">
        <v>43</v>
      </c>
      <c r="B47" s="320"/>
      <c r="C47" s="315"/>
      <c r="D47" s="31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41"/>
      <c r="T47" s="314" t="e">
        <f t="shared" si="0"/>
        <v>#VALUE!</v>
      </c>
      <c r="U47" s="36" t="e">
        <f t="shared" si="1"/>
        <v>#VALUE!</v>
      </c>
      <c r="V47" s="36" t="e">
        <f t="shared" si="2"/>
        <v>#VALUE!</v>
      </c>
      <c r="W47" s="36" t="e">
        <f t="shared" si="3"/>
        <v>#VALUE!</v>
      </c>
      <c r="X47" s="36" t="e">
        <f t="shared" si="4"/>
        <v>#VALUE!</v>
      </c>
    </row>
    <row r="48" spans="1:24" ht="17.25" customHeight="1">
      <c r="A48" s="40">
        <v>44</v>
      </c>
      <c r="B48" s="321"/>
      <c r="C48" s="315"/>
      <c r="D48" s="316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41"/>
      <c r="T48" s="314" t="e">
        <f t="shared" si="0"/>
        <v>#VALUE!</v>
      </c>
      <c r="U48" s="36" t="e">
        <f t="shared" si="1"/>
        <v>#VALUE!</v>
      </c>
      <c r="V48" s="36" t="e">
        <f t="shared" si="2"/>
        <v>#VALUE!</v>
      </c>
      <c r="W48" s="36" t="e">
        <f t="shared" si="3"/>
        <v>#VALUE!</v>
      </c>
      <c r="X48" s="36" t="e">
        <f t="shared" si="4"/>
        <v>#VALUE!</v>
      </c>
    </row>
    <row r="49" spans="1:25" ht="17.25" customHeight="1">
      <c r="A49" s="40">
        <v>45</v>
      </c>
      <c r="B49" s="321"/>
      <c r="C49" s="315"/>
      <c r="D49" s="316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41"/>
      <c r="T49" s="314" t="e">
        <f t="shared" si="0"/>
        <v>#VALUE!</v>
      </c>
      <c r="U49" s="36" t="e">
        <f t="shared" si="1"/>
        <v>#VALUE!</v>
      </c>
      <c r="V49" s="36" t="e">
        <f t="shared" si="2"/>
        <v>#VALUE!</v>
      </c>
      <c r="W49" s="36" t="e">
        <f t="shared" si="3"/>
        <v>#VALUE!</v>
      </c>
      <c r="X49" s="36" t="e">
        <f t="shared" si="4"/>
        <v>#VALUE!</v>
      </c>
      <c r="Y49" s="39" t="s">
        <v>9</v>
      </c>
    </row>
    <row r="50" spans="1:25">
      <c r="T50" s="36"/>
      <c r="U50" s="36" t="s">
        <v>19</v>
      </c>
      <c r="V50" s="342">
        <f>COUNTIF(T5:T49,"Master")+COUNTIF(Y5:Y49,"Mister")</f>
        <v>0</v>
      </c>
      <c r="W50" s="36" t="s">
        <v>23</v>
      </c>
      <c r="X50" s="43">
        <f>COUNTIF(T5:T49,"Miss")</f>
        <v>0</v>
      </c>
      <c r="Y50" s="39">
        <f>V50+X50</f>
        <v>0</v>
      </c>
    </row>
    <row r="51" spans="1:25">
      <c r="T51" s="36"/>
      <c r="U51" s="36" t="s">
        <v>20</v>
      </c>
      <c r="V51" s="43">
        <f>COUNTIF(V5:V49,"T")</f>
        <v>0</v>
      </c>
      <c r="W51" s="36" t="s">
        <v>26</v>
      </c>
      <c r="X51" s="43">
        <f>COUNTIF(X5:X49,"T")</f>
        <v>0</v>
      </c>
      <c r="Y51" s="39">
        <f t="shared" ref="Y51:Y53" si="5">V51+X51</f>
        <v>0</v>
      </c>
    </row>
    <row r="52" spans="1:25">
      <c r="T52" s="36"/>
      <c r="U52" s="36" t="s">
        <v>21</v>
      </c>
      <c r="V52" s="43">
        <f>COUNTIF(V5:V49,"NQ")</f>
        <v>0</v>
      </c>
      <c r="W52" s="36" t="s">
        <v>24</v>
      </c>
      <c r="X52" s="43">
        <f>COUNTIF(X5:X49,"NQ")</f>
        <v>0</v>
      </c>
      <c r="Y52" s="39">
        <f t="shared" si="5"/>
        <v>0</v>
      </c>
    </row>
    <row r="53" spans="1:25">
      <c r="T53" s="36"/>
      <c r="U53" s="36" t="s">
        <v>22</v>
      </c>
      <c r="V53" s="43">
        <f>COUNTIF(V5:V49,"I")</f>
        <v>0</v>
      </c>
      <c r="W53" s="36" t="s">
        <v>25</v>
      </c>
      <c r="X53" s="43">
        <f>COUNTIF(X5:X49,"I")</f>
        <v>0</v>
      </c>
      <c r="Y53" s="39">
        <f t="shared" si="5"/>
        <v>0</v>
      </c>
    </row>
    <row r="54" spans="1:25">
      <c r="T54" s="44"/>
      <c r="U54" s="44"/>
      <c r="V54" s="44"/>
      <c r="W54" s="44"/>
      <c r="X54" s="45"/>
    </row>
  </sheetData>
  <sheetProtection algorithmName="SHA-512" hashValue="Y7ALM2qr+Gvwc7S1wCm5ndtgKdBfjbERqsfLqZB5zYTwlAAKo5C32BxL85JzO64ePG6kgLaLa7k3iKoTuRAeiA==" saltValue="C93cyDROPt27Pot6ws5iVg==" spinCount="100000" sheet="1" objects="1" scenarios="1"/>
  <mergeCells count="4">
    <mergeCell ref="C4:D4"/>
    <mergeCell ref="E4:Q4"/>
    <mergeCell ref="A1:R1"/>
    <mergeCell ref="A2:R2"/>
  </mergeCells>
  <phoneticPr fontId="3" type="noConversion"/>
  <conditionalFormatting sqref="A5:R5 A7 A9 A11 A13 A15 A17 A19 A21 A23 A25 A27 A29 A31 A33 A35 A37 A39 A41">
    <cfRule type="expression" dxfId="185" priority="111" stopIfTrue="1">
      <formula>$R$5="มส"</formula>
    </cfRule>
    <cfRule type="expression" dxfId="184" priority="110" stopIfTrue="1">
      <formula>$R$5="ย้าย"</formula>
    </cfRule>
  </conditionalFormatting>
  <conditionalFormatting sqref="A6:R6 A8 A10 A12 A14 A16 A18 A20 A22 A24 A26 A28 A30 A32 A34 A36 A38 A40">
    <cfRule type="expression" dxfId="183" priority="19" stopIfTrue="1">
      <formula>$R$6="ย้าย"</formula>
    </cfRule>
    <cfRule type="expression" dxfId="182" priority="109" stopIfTrue="1">
      <formula>$R$6="มส"</formula>
    </cfRule>
  </conditionalFormatting>
  <conditionalFormatting sqref="A42:R42">
    <cfRule type="expression" dxfId="181" priority="40" stopIfTrue="1">
      <formula>$R$42="ย้าย"</formula>
    </cfRule>
    <cfRule type="expression" dxfId="180" priority="41" stopIfTrue="1">
      <formula>$R$42="มส"</formula>
    </cfRule>
  </conditionalFormatting>
  <conditionalFormatting sqref="A43:R43">
    <cfRule type="expression" dxfId="179" priority="38" stopIfTrue="1">
      <formula>$R$43="ย้าย"</formula>
    </cfRule>
    <cfRule type="expression" dxfId="178" priority="39" stopIfTrue="1">
      <formula>$R$43="มส"</formula>
    </cfRule>
  </conditionalFormatting>
  <conditionalFormatting sqref="A44:R44">
    <cfRule type="expression" dxfId="177" priority="36" stopIfTrue="1">
      <formula>$R$44="ย้าย"</formula>
    </cfRule>
    <cfRule type="expression" dxfId="176" priority="37" stopIfTrue="1">
      <formula>$R$44="มส"</formula>
    </cfRule>
  </conditionalFormatting>
  <conditionalFormatting sqref="A45:R45">
    <cfRule type="expression" dxfId="175" priority="34" stopIfTrue="1">
      <formula>$R$45="ย้าย"</formula>
    </cfRule>
    <cfRule type="expression" dxfId="174" priority="35" stopIfTrue="1">
      <formula>$R$45="มส"</formula>
    </cfRule>
  </conditionalFormatting>
  <conditionalFormatting sqref="A46:R46">
    <cfRule type="expression" dxfId="173" priority="32" stopIfTrue="1">
      <formula>$R$46="ย้าย"</formula>
    </cfRule>
    <cfRule type="expression" dxfId="172" priority="33" stopIfTrue="1">
      <formula>$R$46="มส"</formula>
    </cfRule>
  </conditionalFormatting>
  <conditionalFormatting sqref="A47:R47">
    <cfRule type="expression" dxfId="171" priority="30" stopIfTrue="1">
      <formula>$R$47="ย้าย"</formula>
    </cfRule>
    <cfRule type="expression" dxfId="170" priority="31" stopIfTrue="1">
      <formula>$R$47="มส"</formula>
    </cfRule>
  </conditionalFormatting>
  <conditionalFormatting sqref="A48:R48">
    <cfRule type="expression" dxfId="169" priority="28" stopIfTrue="1">
      <formula>$R$48="ย้าย"</formula>
    </cfRule>
    <cfRule type="expression" dxfId="168" priority="29" stopIfTrue="1">
      <formula>$R$48="มส"</formula>
    </cfRule>
  </conditionalFormatting>
  <conditionalFormatting sqref="A49:R49">
    <cfRule type="expression" dxfId="167" priority="26" stopIfTrue="1">
      <formula>$R$49="ย้าย"</formula>
    </cfRule>
    <cfRule type="expression" dxfId="166" priority="27" stopIfTrue="1">
      <formula>$R$49="มส"</formula>
    </cfRule>
  </conditionalFormatting>
  <conditionalFormatting sqref="B7:R7">
    <cfRule type="expression" dxfId="165" priority="17" stopIfTrue="1">
      <formula>$R$7="ย้าย"</formula>
    </cfRule>
    <cfRule type="expression" dxfId="164" priority="108" stopIfTrue="1">
      <formula>$R$7="มส"</formula>
    </cfRule>
  </conditionalFormatting>
  <conditionalFormatting sqref="B8:R8">
    <cfRule type="expression" dxfId="163" priority="16" stopIfTrue="1">
      <formula>$R$8="ย้าย"</formula>
    </cfRule>
    <cfRule type="expression" dxfId="162" priority="107" stopIfTrue="1">
      <formula>$R$8="มส"</formula>
    </cfRule>
  </conditionalFormatting>
  <conditionalFormatting sqref="B9:R9">
    <cfRule type="expression" dxfId="161" priority="15" stopIfTrue="1">
      <formula>$R$9="ย้าย"</formula>
    </cfRule>
    <cfRule type="expression" dxfId="160" priority="106" stopIfTrue="1">
      <formula>$R$9="มส"</formula>
    </cfRule>
  </conditionalFormatting>
  <conditionalFormatting sqref="B10:R10">
    <cfRule type="expression" dxfId="159" priority="105" stopIfTrue="1">
      <formula>$R$10="มส"</formula>
    </cfRule>
    <cfRule type="expression" dxfId="158" priority="104" stopIfTrue="1">
      <formula>$R$10="ย้าย"</formula>
    </cfRule>
  </conditionalFormatting>
  <conditionalFormatting sqref="B11:R11">
    <cfRule type="expression" dxfId="157" priority="103" stopIfTrue="1">
      <formula>$R$11="มส"</formula>
    </cfRule>
    <cfRule type="expression" dxfId="156" priority="102" stopIfTrue="1">
      <formula>$R$11="ย้าย"</formula>
    </cfRule>
  </conditionalFormatting>
  <conditionalFormatting sqref="B12:R12">
    <cfRule type="expression" dxfId="155" priority="101" stopIfTrue="1">
      <formula>$R$12="มส"</formula>
    </cfRule>
    <cfRule type="expression" dxfId="154" priority="100" stopIfTrue="1">
      <formula>$R$12="ย้าย"</formula>
    </cfRule>
  </conditionalFormatting>
  <conditionalFormatting sqref="B13:R13">
    <cfRule type="expression" dxfId="153" priority="99" stopIfTrue="1">
      <formula>$R$13="มส"</formula>
    </cfRule>
    <cfRule type="expression" dxfId="152" priority="98" stopIfTrue="1">
      <formula>$R$13="ย้าย"</formula>
    </cfRule>
  </conditionalFormatting>
  <conditionalFormatting sqref="B14:R14">
    <cfRule type="expression" dxfId="151" priority="96" stopIfTrue="1">
      <formula>$R$14="ย้าย"</formula>
    </cfRule>
    <cfRule type="expression" dxfId="150" priority="97" stopIfTrue="1">
      <formula>$R$14="มส"</formula>
    </cfRule>
  </conditionalFormatting>
  <conditionalFormatting sqref="B15:R15">
    <cfRule type="expression" dxfId="149" priority="95" stopIfTrue="1">
      <formula>$R$15="มส"</formula>
    </cfRule>
    <cfRule type="expression" dxfId="148" priority="94" stopIfTrue="1">
      <formula>$R$15="ย้าย"</formula>
    </cfRule>
  </conditionalFormatting>
  <conditionalFormatting sqref="B16:R16">
    <cfRule type="expression" dxfId="147" priority="93" stopIfTrue="1">
      <formula>$R$16="มส"</formula>
    </cfRule>
    <cfRule type="expression" dxfId="146" priority="92" stopIfTrue="1">
      <formula>$R$16="ย้าย"</formula>
    </cfRule>
  </conditionalFormatting>
  <conditionalFormatting sqref="B17:R17">
    <cfRule type="expression" dxfId="145" priority="91" stopIfTrue="1">
      <formula>$R$17="มส"</formula>
    </cfRule>
    <cfRule type="expression" dxfId="144" priority="90" stopIfTrue="1">
      <formula>$R$17="ย้าย"</formula>
    </cfRule>
  </conditionalFormatting>
  <conditionalFormatting sqref="B18:R18">
    <cfRule type="expression" dxfId="143" priority="89" stopIfTrue="1">
      <formula>$R$18="มส"</formula>
    </cfRule>
    <cfRule type="expression" dxfId="142" priority="88" stopIfTrue="1">
      <formula>$R$18="ย้าย"</formula>
    </cfRule>
  </conditionalFormatting>
  <conditionalFormatting sqref="B19:R19">
    <cfRule type="expression" dxfId="141" priority="87" stopIfTrue="1">
      <formula>$R$19="มส"</formula>
    </cfRule>
    <cfRule type="expression" dxfId="140" priority="86" stopIfTrue="1">
      <formula>$R$19="ย้าย"</formula>
    </cfRule>
  </conditionalFormatting>
  <conditionalFormatting sqref="B20:R20">
    <cfRule type="expression" dxfId="139" priority="85" stopIfTrue="1">
      <formula>$R$20="มส"</formula>
    </cfRule>
    <cfRule type="expression" dxfId="138" priority="84" stopIfTrue="1">
      <formula>$R$20="ย้าย"</formula>
    </cfRule>
  </conditionalFormatting>
  <conditionalFormatting sqref="B21:R21">
    <cfRule type="expression" dxfId="137" priority="82" stopIfTrue="1">
      <formula>$R$21="ย้าย"</formula>
    </cfRule>
    <cfRule type="expression" dxfId="136" priority="83" stopIfTrue="1">
      <formula>$R$21="มส"</formula>
    </cfRule>
  </conditionalFormatting>
  <conditionalFormatting sqref="B22:R22">
    <cfRule type="expression" dxfId="135" priority="81" stopIfTrue="1">
      <formula>$R$22="มส"</formula>
    </cfRule>
    <cfRule type="expression" dxfId="134" priority="80" stopIfTrue="1">
      <formula>$R$22="ย้าย"</formula>
    </cfRule>
  </conditionalFormatting>
  <conditionalFormatting sqref="B23:R23">
    <cfRule type="expression" dxfId="133" priority="78" stopIfTrue="1">
      <formula>$R$23="ย้าย"</formula>
    </cfRule>
    <cfRule type="expression" dxfId="132" priority="79" stopIfTrue="1">
      <formula>$R$23="มส"</formula>
    </cfRule>
  </conditionalFormatting>
  <conditionalFormatting sqref="B24:R24">
    <cfRule type="expression" dxfId="131" priority="77" stopIfTrue="1">
      <formula>$R$24="มส"</formula>
    </cfRule>
    <cfRule type="expression" dxfId="130" priority="76" stopIfTrue="1">
      <formula>$R$24="ย้าย"</formula>
    </cfRule>
  </conditionalFormatting>
  <conditionalFormatting sqref="B25:R25">
    <cfRule type="expression" dxfId="129" priority="74" stopIfTrue="1">
      <formula>$R$25="ย้าย"</formula>
    </cfRule>
    <cfRule type="expression" dxfId="128" priority="75" stopIfTrue="1">
      <formula>$R$25="มส"</formula>
    </cfRule>
  </conditionalFormatting>
  <conditionalFormatting sqref="B26:R26">
    <cfRule type="expression" dxfId="127" priority="73" stopIfTrue="1">
      <formula>$R$26="มส"</formula>
    </cfRule>
    <cfRule type="expression" dxfId="126" priority="72" stopIfTrue="1">
      <formula>$R$26="ย้าย"</formula>
    </cfRule>
  </conditionalFormatting>
  <conditionalFormatting sqref="B27:R27">
    <cfRule type="expression" dxfId="125" priority="71" stopIfTrue="1">
      <formula>$R$27="มส"</formula>
    </cfRule>
    <cfRule type="expression" dxfId="124" priority="70" stopIfTrue="1">
      <formula>$R$27="ย้าย"</formula>
    </cfRule>
  </conditionalFormatting>
  <conditionalFormatting sqref="B28:R28">
    <cfRule type="expression" dxfId="123" priority="69" stopIfTrue="1">
      <formula>$R$28="มส"</formula>
    </cfRule>
    <cfRule type="expression" dxfId="122" priority="68" stopIfTrue="1">
      <formula>$R$28="ย้าย"</formula>
    </cfRule>
  </conditionalFormatting>
  <conditionalFormatting sqref="B29:R29">
    <cfRule type="expression" dxfId="121" priority="66" stopIfTrue="1">
      <formula>$R$29="ย้าย"</formula>
    </cfRule>
    <cfRule type="expression" dxfId="120" priority="67" stopIfTrue="1">
      <formula>$R$29="มส"</formula>
    </cfRule>
  </conditionalFormatting>
  <conditionalFormatting sqref="B30:R30">
    <cfRule type="expression" dxfId="119" priority="65" stopIfTrue="1">
      <formula>$R$30="มส"</formula>
    </cfRule>
    <cfRule type="expression" dxfId="118" priority="64" stopIfTrue="1">
      <formula>$R$30="ย้าย"</formula>
    </cfRule>
  </conditionalFormatting>
  <conditionalFormatting sqref="B31:R31">
    <cfRule type="expression" dxfId="117" priority="3" stopIfTrue="1">
      <formula>$R$31="มส"</formula>
    </cfRule>
    <cfRule type="expression" dxfId="116" priority="4" stopIfTrue="1">
      <formula>$R$31="ย้าย"</formula>
    </cfRule>
  </conditionalFormatting>
  <conditionalFormatting sqref="B32:R32">
    <cfRule type="expression" dxfId="115" priority="60" stopIfTrue="1">
      <formula>$R$32="ย้าย"</formula>
    </cfRule>
    <cfRule type="expression" dxfId="114" priority="61" stopIfTrue="1">
      <formula>$R$32="มส"</formula>
    </cfRule>
  </conditionalFormatting>
  <conditionalFormatting sqref="B33:R33">
    <cfRule type="expression" dxfId="113" priority="59" stopIfTrue="1">
      <formula>$R$33="มส"</formula>
    </cfRule>
    <cfRule type="expression" dxfId="112" priority="58" stopIfTrue="1">
      <formula>$R$33="ย้าย"</formula>
    </cfRule>
  </conditionalFormatting>
  <conditionalFormatting sqref="B34:R34">
    <cfRule type="expression" dxfId="111" priority="57" stopIfTrue="1">
      <formula>$R$34="มส"</formula>
    </cfRule>
    <cfRule type="expression" dxfId="110" priority="56" stopIfTrue="1">
      <formula>$R$34="ย้าย"</formula>
    </cfRule>
  </conditionalFormatting>
  <conditionalFormatting sqref="B35:R35">
    <cfRule type="expression" dxfId="109" priority="54" stopIfTrue="1">
      <formula>$R$35="ย้าย"</formula>
    </cfRule>
    <cfRule type="expression" dxfId="108" priority="55" stopIfTrue="1">
      <formula>$R$35="มส"</formula>
    </cfRule>
  </conditionalFormatting>
  <conditionalFormatting sqref="B36:R36">
    <cfRule type="expression" dxfId="107" priority="52" stopIfTrue="1">
      <formula>$R$36="ย้าย"</formula>
    </cfRule>
    <cfRule type="expression" dxfId="106" priority="53" stopIfTrue="1">
      <formula>$R$36="มส"</formula>
    </cfRule>
  </conditionalFormatting>
  <conditionalFormatting sqref="B37:R37">
    <cfRule type="expression" dxfId="105" priority="50" stopIfTrue="1">
      <formula>$R$37="ย้าย"</formula>
    </cfRule>
    <cfRule type="expression" dxfId="104" priority="51" stopIfTrue="1">
      <formula>$R$37="มส"</formula>
    </cfRule>
  </conditionalFormatting>
  <conditionalFormatting sqref="B38:R38">
    <cfRule type="expression" dxfId="103" priority="1" stopIfTrue="1">
      <formula>$R$38="ย้าย"</formula>
    </cfRule>
    <cfRule type="expression" dxfId="102" priority="2" stopIfTrue="1">
      <formula>$R$38="มส"</formula>
    </cfRule>
  </conditionalFormatting>
  <conditionalFormatting sqref="B39:R39">
    <cfRule type="expression" dxfId="101" priority="48" stopIfTrue="1">
      <formula>$R$39="ย้าย"</formula>
    </cfRule>
    <cfRule type="expression" dxfId="100" priority="49" stopIfTrue="1">
      <formula>$R$39="มส"</formula>
    </cfRule>
  </conditionalFormatting>
  <conditionalFormatting sqref="B40:R40">
    <cfRule type="expression" dxfId="99" priority="44" stopIfTrue="1">
      <formula>$R$40="ย้าย"</formula>
    </cfRule>
    <cfRule type="expression" dxfId="98" priority="45" stopIfTrue="1">
      <formula>$R$40="มส"</formula>
    </cfRule>
  </conditionalFormatting>
  <conditionalFormatting sqref="B41:R41">
    <cfRule type="expression" dxfId="97" priority="42" stopIfTrue="1">
      <formula>$R$41="ย้าย"</formula>
    </cfRule>
    <cfRule type="expression" dxfId="96" priority="43" stopIfTrue="1">
      <formula>$R$41="มส"</formula>
    </cfRule>
  </conditionalFormatting>
  <dataValidations count="1">
    <dataValidation type="list" allowBlank="1" showInputMessage="1" showErrorMessage="1" sqref="R5:R49" xr:uid="{00000000-0002-0000-0100-000000000000}">
      <formula1>"I, NQ,T"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J59"/>
  <sheetViews>
    <sheetView view="pageBreakPreview" zoomScaleNormal="100" zoomScaleSheetLayoutView="100" workbookViewId="0">
      <pane xSplit="3" ySplit="9" topLeftCell="DI10" activePane="bottomRight" state="frozen"/>
      <selection pane="topRight" activeCell="E1" sqref="E1"/>
      <selection pane="bottomLeft" activeCell="A10" sqref="A10"/>
      <selection pane="bottomRight" activeCell="DV11" sqref="DV11:EI23"/>
    </sheetView>
  </sheetViews>
  <sheetFormatPr defaultColWidth="9.33203125" defaultRowHeight="21"/>
  <cols>
    <col min="1" max="1" width="20" style="232" customWidth="1"/>
    <col min="2" max="2" width="16.6640625" style="232" customWidth="1"/>
    <col min="3" max="3" width="9.6640625" style="203" customWidth="1"/>
    <col min="4" max="53" width="2.33203125" style="203" customWidth="1"/>
    <col min="54" max="54" width="10" style="203" customWidth="1"/>
    <col min="55" max="104" width="2.33203125" style="203" customWidth="1"/>
    <col min="105" max="105" width="14" style="233" hidden="1" customWidth="1"/>
    <col min="106" max="106" width="24.33203125" style="232" hidden="1" customWidth="1"/>
    <col min="107" max="107" width="20.1640625" style="232" hidden="1" customWidth="1"/>
    <col min="108" max="108" width="10" style="203" customWidth="1"/>
    <col min="109" max="118" width="2.33203125" style="203" customWidth="1"/>
    <col min="119" max="124" width="4.1640625" style="203" customWidth="1"/>
    <col min="125" max="125" width="8.33203125" style="203" customWidth="1"/>
    <col min="126" max="139" width="4" style="203" customWidth="1"/>
    <col min="140" max="140" width="4.1640625" style="203" customWidth="1"/>
    <col min="141" max="141" width="8.33203125" style="206" customWidth="1"/>
    <col min="142" max="251" width="2.33203125" style="203" hidden="1" customWidth="1"/>
    <col min="252" max="252" width="22.6640625" style="203" customWidth="1"/>
    <col min="253" max="263" width="2.33203125" style="203" customWidth="1"/>
    <col min="264" max="264" width="2.6640625" style="203" customWidth="1"/>
    <col min="265" max="273" width="2.33203125" style="203" customWidth="1"/>
    <col min="274" max="16384" width="9.33203125" style="203"/>
  </cols>
  <sheetData>
    <row r="1" spans="1:296" s="199" customFormat="1"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378"/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78"/>
      <c r="CM1" s="378"/>
      <c r="CN1" s="378"/>
      <c r="CO1" s="378"/>
      <c r="CP1" s="378"/>
      <c r="CQ1" s="378"/>
      <c r="CR1" s="378"/>
      <c r="CS1" s="378"/>
      <c r="CT1" s="378"/>
      <c r="CU1" s="378"/>
      <c r="CV1" s="378"/>
      <c r="CW1" s="378"/>
      <c r="CX1" s="378"/>
      <c r="CY1" s="378"/>
      <c r="CZ1" s="378"/>
      <c r="DA1" s="381" t="str">
        <f>IF(ภาคเรียน="","Attendance in the ….... semester",CONCATENATE("Attendance in the ",ภาคเรียน," semester "))</f>
        <v>Attendance in the ….... semester</v>
      </c>
      <c r="DB1" s="381"/>
      <c r="DC1" s="381"/>
      <c r="DD1" s="381"/>
      <c r="DE1" s="381"/>
      <c r="DF1" s="381"/>
      <c r="DG1" s="381"/>
      <c r="DH1" s="381"/>
      <c r="DI1" s="381"/>
      <c r="DJ1" s="381"/>
      <c r="DK1" s="381"/>
      <c r="DL1" s="381"/>
      <c r="DM1" s="381"/>
      <c r="DN1" s="381"/>
      <c r="DO1" s="381"/>
      <c r="DP1" s="381"/>
      <c r="DQ1" s="381"/>
      <c r="DR1" s="381"/>
      <c r="DS1" s="381"/>
      <c r="DT1" s="381"/>
      <c r="DU1" s="381"/>
      <c r="DV1" s="381"/>
      <c r="DW1" s="381"/>
      <c r="DX1" s="381"/>
      <c r="DY1" s="381"/>
      <c r="DZ1" s="381"/>
      <c r="EA1" s="381"/>
      <c r="EB1" s="381"/>
      <c r="EC1" s="381"/>
      <c r="ED1" s="381"/>
      <c r="EE1" s="381"/>
      <c r="EF1" s="381"/>
      <c r="EG1" s="381"/>
      <c r="EH1" s="200"/>
      <c r="EI1" s="200"/>
      <c r="EJ1" s="200"/>
      <c r="EK1" s="201"/>
      <c r="GJ1" s="378"/>
      <c r="GK1" s="378"/>
      <c r="GL1" s="378"/>
      <c r="GM1" s="378"/>
      <c r="GN1" s="378"/>
      <c r="GO1" s="378"/>
      <c r="GP1" s="378"/>
      <c r="GQ1" s="378"/>
      <c r="GR1" s="378"/>
      <c r="GS1" s="378"/>
      <c r="GT1" s="378"/>
      <c r="GU1" s="378"/>
      <c r="GV1" s="378"/>
      <c r="GW1" s="378"/>
      <c r="GX1" s="378"/>
      <c r="GY1" s="378"/>
      <c r="GZ1" s="378"/>
      <c r="HA1" s="378"/>
      <c r="HB1" s="378"/>
      <c r="HC1" s="378"/>
      <c r="HD1" s="378"/>
      <c r="HE1" s="378"/>
      <c r="HF1" s="378"/>
      <c r="HG1" s="378"/>
      <c r="HH1" s="378"/>
      <c r="HI1" s="378"/>
      <c r="HJ1" s="378"/>
      <c r="HK1" s="378"/>
      <c r="HL1" s="378"/>
      <c r="HM1" s="378"/>
      <c r="HN1" s="378"/>
      <c r="HO1" s="378"/>
      <c r="HP1" s="378"/>
      <c r="HQ1" s="378"/>
      <c r="HR1" s="378"/>
      <c r="HS1" s="378"/>
      <c r="HT1" s="378"/>
      <c r="HU1" s="378"/>
      <c r="HV1" s="378"/>
      <c r="HW1" s="378"/>
      <c r="HX1" s="378"/>
      <c r="HY1" s="378"/>
      <c r="HZ1" s="378"/>
      <c r="IA1" s="378"/>
      <c r="IB1" s="378"/>
      <c r="IC1" s="378"/>
      <c r="ID1" s="378"/>
      <c r="IE1" s="378"/>
      <c r="IF1" s="378"/>
      <c r="IG1" s="378"/>
    </row>
    <row r="2" spans="1:296" ht="18" customHeight="1">
      <c r="A2" s="202"/>
      <c r="B2" s="202"/>
      <c r="C2" s="378" t="str">
        <f>IF(ภาคเรียน="","Time Recording Semester ........",CONCATENATE("Time Recording Semester ",ภาคเรียน))</f>
        <v>Time Recording Semester ........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 t="str">
        <f>IF(ภาคเรียน="","Time Recording Semester ........",CONCATENATE("Time Recording Semester ",ภาคเรียน))</f>
        <v>Time Recording Semester ........</v>
      </c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202"/>
      <c r="DB2" s="202"/>
      <c r="DC2" s="202"/>
      <c r="DD2" s="151"/>
      <c r="DJ2" s="379"/>
      <c r="DK2" s="379"/>
      <c r="DL2" s="379"/>
      <c r="DM2" s="379"/>
      <c r="DN2" s="379"/>
      <c r="DO2" s="370"/>
      <c r="DP2" s="370"/>
      <c r="DQ2" s="370"/>
      <c r="DR2" s="370"/>
      <c r="DS2" s="370"/>
      <c r="DT2" s="370"/>
      <c r="DU2" s="204"/>
      <c r="DV2" s="204"/>
      <c r="DW2" s="204"/>
      <c r="DX2" s="204"/>
      <c r="DY2" s="382">
        <v>1</v>
      </c>
      <c r="DZ2" s="364"/>
      <c r="EA2" s="364"/>
      <c r="EB2" s="382">
        <v>0.8</v>
      </c>
      <c r="EC2" s="364"/>
      <c r="ED2" s="364"/>
      <c r="EE2" s="382">
        <v>0.6</v>
      </c>
      <c r="EF2" s="364"/>
      <c r="EG2" s="364"/>
      <c r="EH2" s="253"/>
      <c r="EI2" s="253"/>
      <c r="EJ2" s="253"/>
      <c r="EK2" s="205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378"/>
      <c r="GK2" s="378"/>
      <c r="GL2" s="378"/>
      <c r="GM2" s="378"/>
      <c r="GN2" s="378"/>
      <c r="GO2" s="378"/>
      <c r="GP2" s="378"/>
      <c r="GQ2" s="378"/>
      <c r="GR2" s="378"/>
      <c r="GS2" s="378"/>
      <c r="GT2" s="378"/>
      <c r="GU2" s="378"/>
      <c r="GV2" s="378"/>
      <c r="GW2" s="378"/>
      <c r="GX2" s="378"/>
      <c r="GY2" s="378"/>
      <c r="GZ2" s="378"/>
      <c r="HA2" s="378"/>
      <c r="HB2" s="378"/>
      <c r="HC2" s="378"/>
      <c r="HD2" s="378"/>
      <c r="HE2" s="378"/>
      <c r="HF2" s="378"/>
      <c r="HG2" s="378"/>
      <c r="HH2" s="378"/>
      <c r="HI2" s="378"/>
      <c r="HJ2" s="378"/>
      <c r="HK2" s="378"/>
      <c r="HL2" s="378"/>
      <c r="HM2" s="378"/>
      <c r="HN2" s="378"/>
      <c r="HO2" s="378"/>
      <c r="HP2" s="378"/>
      <c r="HQ2" s="378"/>
      <c r="HR2" s="378"/>
      <c r="HS2" s="378"/>
      <c r="HT2" s="378"/>
      <c r="HU2" s="378"/>
      <c r="HV2" s="378"/>
      <c r="HW2" s="378"/>
      <c r="HX2" s="378"/>
      <c r="HY2" s="378"/>
      <c r="HZ2" s="378"/>
      <c r="IA2" s="378"/>
      <c r="IB2" s="378"/>
      <c r="IC2" s="378"/>
      <c r="ID2" s="378"/>
      <c r="IE2" s="378"/>
      <c r="IF2" s="378"/>
      <c r="IG2" s="378"/>
      <c r="IM2" s="379"/>
      <c r="IN2" s="379"/>
      <c r="IO2" s="379"/>
      <c r="IP2" s="379"/>
      <c r="IQ2" s="379"/>
      <c r="IR2" s="204"/>
      <c r="JP2" s="385" t="s">
        <v>65</v>
      </c>
      <c r="JQ2" s="385"/>
      <c r="JR2" s="385"/>
      <c r="JS2" s="385"/>
      <c r="JT2" s="385"/>
      <c r="JU2" s="385"/>
      <c r="JV2" s="385"/>
      <c r="JW2" s="385"/>
      <c r="JX2" s="385"/>
      <c r="JY2" s="385"/>
      <c r="JZ2" s="385"/>
      <c r="KA2" s="385"/>
      <c r="KB2" s="385"/>
      <c r="KC2" s="385"/>
      <c r="KD2" s="385"/>
      <c r="KE2" s="385"/>
      <c r="KF2" s="385"/>
      <c r="KG2" s="385"/>
      <c r="KH2" s="385"/>
      <c r="KI2" s="199"/>
      <c r="KJ2" s="199"/>
    </row>
    <row r="3" spans="1:296" ht="18" customHeight="1">
      <c r="A3" s="202"/>
      <c r="B3" s="202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DA3" s="202"/>
      <c r="DB3" s="202"/>
      <c r="DC3" s="202"/>
      <c r="DD3" s="151"/>
      <c r="DJ3" s="379"/>
      <c r="DK3" s="379"/>
      <c r="DL3" s="379"/>
      <c r="DM3" s="379"/>
      <c r="DN3" s="379"/>
      <c r="DO3" s="370"/>
      <c r="DP3" s="370"/>
      <c r="DQ3" s="370"/>
      <c r="DR3" s="370"/>
      <c r="DS3" s="370"/>
      <c r="DT3" s="370"/>
      <c r="DU3" s="204"/>
      <c r="DV3" s="204"/>
      <c r="DW3" s="204"/>
      <c r="DX3" s="204"/>
      <c r="DY3" s="364" t="str">
        <f>IF(หน่วยกิต="","",IF(หน่วยกิต=0.5,20,IF(หน่วยกิต=1,40,IF(หน่วยกิต=1.5,60,IF(หน่วยกิต=2,80,IF(หน่วยกิต=2.5,100,IF(หน่วยกิต=3,120,"")))))))</f>
        <v/>
      </c>
      <c r="DZ3" s="364"/>
      <c r="EA3" s="364"/>
      <c r="EB3" s="364" t="str">
        <f>IF(DY3="","",DY3*80%)</f>
        <v/>
      </c>
      <c r="EC3" s="364"/>
      <c r="ED3" s="364"/>
      <c r="EE3" s="364" t="str">
        <f>IF(DY3="","",DY3*60%)</f>
        <v/>
      </c>
      <c r="EF3" s="364"/>
      <c r="EG3" s="364"/>
      <c r="EH3" s="253"/>
      <c r="EI3" s="253"/>
      <c r="EJ3" s="253"/>
      <c r="EK3" s="205"/>
      <c r="EL3" s="206"/>
      <c r="EM3" s="206"/>
      <c r="EN3" s="206"/>
      <c r="EO3" s="206"/>
      <c r="EP3" s="206"/>
      <c r="EQ3" s="206"/>
      <c r="ER3" s="206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206"/>
      <c r="FE3" s="206"/>
      <c r="FF3" s="206"/>
      <c r="FG3" s="206"/>
      <c r="FH3" s="206"/>
      <c r="FI3" s="206"/>
      <c r="FJ3" s="206"/>
      <c r="FK3" s="206"/>
      <c r="FL3" s="206"/>
      <c r="FM3" s="206"/>
      <c r="FN3" s="206"/>
      <c r="FO3" s="206"/>
      <c r="FP3" s="206"/>
      <c r="FQ3" s="206"/>
      <c r="FR3" s="206"/>
      <c r="FS3" s="206"/>
      <c r="FT3" s="206"/>
      <c r="FU3" s="206"/>
      <c r="FV3" s="206"/>
      <c r="FW3" s="206"/>
      <c r="FX3" s="206"/>
      <c r="FY3" s="206"/>
      <c r="FZ3" s="206"/>
      <c r="GA3" s="206"/>
      <c r="GB3" s="206"/>
      <c r="GC3" s="206"/>
      <c r="GD3" s="206"/>
      <c r="GE3" s="206"/>
      <c r="GF3" s="206"/>
      <c r="GG3" s="206"/>
      <c r="GH3" s="206"/>
      <c r="GI3" s="206"/>
      <c r="IM3" s="379"/>
      <c r="IN3" s="379"/>
      <c r="IO3" s="379"/>
      <c r="IP3" s="379"/>
      <c r="IQ3" s="379"/>
      <c r="IR3" s="204"/>
      <c r="JP3" s="359" t="s">
        <v>66</v>
      </c>
      <c r="JQ3" s="359"/>
      <c r="JR3" s="359"/>
      <c r="JS3" s="359"/>
      <c r="JT3" s="359"/>
      <c r="JU3" s="359"/>
      <c r="JV3" s="359"/>
      <c r="JW3" s="359"/>
      <c r="JX3" s="359"/>
      <c r="JY3" s="359"/>
      <c r="JZ3" s="238"/>
      <c r="KA3" s="238"/>
      <c r="KB3" s="238"/>
      <c r="KC3" s="238"/>
      <c r="KD3" s="238"/>
      <c r="KE3" s="238"/>
      <c r="KF3" s="238"/>
      <c r="KG3" s="238"/>
      <c r="KH3" s="238"/>
      <c r="KI3" s="238"/>
      <c r="KJ3" s="238"/>
    </row>
    <row r="4" spans="1:296" ht="10.5" customHeight="1">
      <c r="A4" s="202"/>
      <c r="B4" s="202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DA4" s="202"/>
      <c r="DB4" s="202"/>
      <c r="DC4" s="202"/>
      <c r="DD4" s="151"/>
      <c r="DO4" s="151"/>
      <c r="DP4" s="151"/>
      <c r="DQ4" s="151"/>
      <c r="DR4" s="151"/>
      <c r="DS4" s="151"/>
      <c r="DT4" s="151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5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IR4" s="204"/>
      <c r="IS4" s="204"/>
      <c r="IT4" s="204"/>
      <c r="IU4" s="204"/>
      <c r="IV4" s="204"/>
      <c r="IW4" s="204"/>
      <c r="IX4" s="204"/>
      <c r="IY4" s="204"/>
      <c r="IZ4" s="204"/>
      <c r="JA4" s="204"/>
      <c r="JB4" s="204"/>
      <c r="JC4" s="204"/>
      <c r="JD4" s="204"/>
      <c r="JP4" s="386" t="s">
        <v>67</v>
      </c>
      <c r="JQ4" s="386"/>
      <c r="JR4" s="386"/>
      <c r="JS4" s="386"/>
      <c r="JT4" s="386"/>
      <c r="JU4" s="386"/>
      <c r="JV4" s="386"/>
      <c r="JW4" s="386"/>
      <c r="JX4" s="386"/>
      <c r="JY4" s="239"/>
      <c r="JZ4" s="239"/>
      <c r="KA4" s="239"/>
      <c r="KB4" s="239"/>
      <c r="KC4" s="239"/>
      <c r="KD4" s="239"/>
      <c r="KE4" s="239"/>
      <c r="KF4" s="239"/>
      <c r="KG4" s="239"/>
      <c r="KH4" s="239"/>
      <c r="KI4" s="239"/>
      <c r="KJ4" s="239"/>
    </row>
    <row r="5" spans="1:296" ht="21" customHeight="1">
      <c r="A5" s="383" t="s">
        <v>624</v>
      </c>
      <c r="B5" s="383"/>
      <c r="C5" s="207" t="s">
        <v>668</v>
      </c>
      <c r="D5" s="377">
        <v>1</v>
      </c>
      <c r="E5" s="377"/>
      <c r="F5" s="377"/>
      <c r="G5" s="377"/>
      <c r="H5" s="377"/>
      <c r="I5" s="377">
        <v>2</v>
      </c>
      <c r="J5" s="377"/>
      <c r="K5" s="377"/>
      <c r="L5" s="377"/>
      <c r="M5" s="377"/>
      <c r="N5" s="377">
        <v>3</v>
      </c>
      <c r="O5" s="377"/>
      <c r="P5" s="377"/>
      <c r="Q5" s="377"/>
      <c r="R5" s="377"/>
      <c r="S5" s="377">
        <v>4</v>
      </c>
      <c r="T5" s="377"/>
      <c r="U5" s="377"/>
      <c r="V5" s="377"/>
      <c r="W5" s="377"/>
      <c r="X5" s="377">
        <v>5</v>
      </c>
      <c r="Y5" s="377"/>
      <c r="Z5" s="377"/>
      <c r="AA5" s="377"/>
      <c r="AB5" s="377"/>
      <c r="AC5" s="377">
        <v>6</v>
      </c>
      <c r="AD5" s="377"/>
      <c r="AE5" s="377"/>
      <c r="AF5" s="377"/>
      <c r="AG5" s="377"/>
      <c r="AH5" s="377">
        <v>7</v>
      </c>
      <c r="AI5" s="377"/>
      <c r="AJ5" s="377"/>
      <c r="AK5" s="377"/>
      <c r="AL5" s="377"/>
      <c r="AM5" s="377">
        <v>8</v>
      </c>
      <c r="AN5" s="377"/>
      <c r="AO5" s="377"/>
      <c r="AP5" s="377"/>
      <c r="AQ5" s="377"/>
      <c r="AR5" s="377">
        <v>9</v>
      </c>
      <c r="AS5" s="377"/>
      <c r="AT5" s="377"/>
      <c r="AU5" s="377"/>
      <c r="AV5" s="377"/>
      <c r="AW5" s="377">
        <v>10</v>
      </c>
      <c r="AX5" s="377"/>
      <c r="AY5" s="377"/>
      <c r="AZ5" s="377"/>
      <c r="BA5" s="377"/>
      <c r="BB5" s="207" t="s">
        <v>626</v>
      </c>
      <c r="BC5" s="377">
        <v>11</v>
      </c>
      <c r="BD5" s="377"/>
      <c r="BE5" s="377"/>
      <c r="BF5" s="377"/>
      <c r="BG5" s="377"/>
      <c r="BH5" s="377">
        <v>12</v>
      </c>
      <c r="BI5" s="377"/>
      <c r="BJ5" s="377"/>
      <c r="BK5" s="377"/>
      <c r="BL5" s="377"/>
      <c r="BM5" s="377">
        <v>13</v>
      </c>
      <c r="BN5" s="377"/>
      <c r="BO5" s="377"/>
      <c r="BP5" s="377"/>
      <c r="BQ5" s="377"/>
      <c r="BR5" s="377">
        <v>14</v>
      </c>
      <c r="BS5" s="377"/>
      <c r="BT5" s="377"/>
      <c r="BU5" s="377"/>
      <c r="BV5" s="377"/>
      <c r="BW5" s="377">
        <v>15</v>
      </c>
      <c r="BX5" s="377"/>
      <c r="BY5" s="377"/>
      <c r="BZ5" s="377"/>
      <c r="CA5" s="377"/>
      <c r="CB5" s="377">
        <v>16</v>
      </c>
      <c r="CC5" s="377"/>
      <c r="CD5" s="377"/>
      <c r="CE5" s="377"/>
      <c r="CF5" s="377"/>
      <c r="CG5" s="377">
        <v>17</v>
      </c>
      <c r="CH5" s="377"/>
      <c r="CI5" s="377"/>
      <c r="CJ5" s="377"/>
      <c r="CK5" s="377"/>
      <c r="CL5" s="377">
        <v>18</v>
      </c>
      <c r="CM5" s="377"/>
      <c r="CN5" s="377"/>
      <c r="CO5" s="377"/>
      <c r="CP5" s="377"/>
      <c r="CQ5" s="377">
        <v>19</v>
      </c>
      <c r="CR5" s="377"/>
      <c r="CS5" s="377"/>
      <c r="CT5" s="377"/>
      <c r="CU5" s="377"/>
      <c r="CV5" s="377">
        <v>20</v>
      </c>
      <c r="CW5" s="377"/>
      <c r="CX5" s="377"/>
      <c r="CY5" s="377"/>
      <c r="CZ5" s="377"/>
      <c r="DA5" s="383" t="s">
        <v>1</v>
      </c>
      <c r="DB5" s="383" t="s">
        <v>8</v>
      </c>
      <c r="DC5" s="383"/>
      <c r="DD5" s="207" t="s">
        <v>626</v>
      </c>
      <c r="DE5" s="377">
        <v>21</v>
      </c>
      <c r="DF5" s="377"/>
      <c r="DG5" s="377"/>
      <c r="DH5" s="377"/>
      <c r="DI5" s="377"/>
      <c r="DJ5" s="377">
        <v>22</v>
      </c>
      <c r="DK5" s="377"/>
      <c r="DL5" s="377"/>
      <c r="DM5" s="377"/>
      <c r="DN5" s="377"/>
      <c r="DO5" s="364" t="s">
        <v>676</v>
      </c>
      <c r="DP5" s="364"/>
      <c r="DQ5" s="364"/>
      <c r="DR5" s="364"/>
      <c r="DS5" s="364"/>
      <c r="DT5" s="364"/>
      <c r="DU5" s="365" t="s">
        <v>629</v>
      </c>
      <c r="DV5" s="366" t="s">
        <v>628</v>
      </c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8"/>
      <c r="EK5" s="151"/>
      <c r="EL5" s="380">
        <v>1</v>
      </c>
      <c r="EM5" s="377"/>
      <c r="EN5" s="377"/>
      <c r="EO5" s="377"/>
      <c r="EP5" s="377"/>
      <c r="EQ5" s="377">
        <v>2</v>
      </c>
      <c r="ER5" s="377"/>
      <c r="ES5" s="377"/>
      <c r="ET5" s="377"/>
      <c r="EU5" s="377"/>
      <c r="EV5" s="377">
        <v>3</v>
      </c>
      <c r="EW5" s="377"/>
      <c r="EX5" s="377"/>
      <c r="EY5" s="377"/>
      <c r="EZ5" s="377"/>
      <c r="FA5" s="377">
        <v>4</v>
      </c>
      <c r="FB5" s="377"/>
      <c r="FC5" s="377"/>
      <c r="FD5" s="377"/>
      <c r="FE5" s="377"/>
      <c r="FF5" s="377">
        <v>5</v>
      </c>
      <c r="FG5" s="377"/>
      <c r="FH5" s="377"/>
      <c r="FI5" s="377"/>
      <c r="FJ5" s="377"/>
      <c r="FK5" s="377">
        <v>6</v>
      </c>
      <c r="FL5" s="377"/>
      <c r="FM5" s="377"/>
      <c r="FN5" s="377"/>
      <c r="FO5" s="377"/>
      <c r="FP5" s="377">
        <v>7</v>
      </c>
      <c r="FQ5" s="377"/>
      <c r="FR5" s="377"/>
      <c r="FS5" s="377"/>
      <c r="FT5" s="377"/>
      <c r="FU5" s="377">
        <v>8</v>
      </c>
      <c r="FV5" s="377"/>
      <c r="FW5" s="377"/>
      <c r="FX5" s="377"/>
      <c r="FY5" s="377"/>
      <c r="FZ5" s="377">
        <v>9</v>
      </c>
      <c r="GA5" s="377"/>
      <c r="GB5" s="377"/>
      <c r="GC5" s="377"/>
      <c r="GD5" s="377"/>
      <c r="GE5" s="377">
        <v>10</v>
      </c>
      <c r="GF5" s="377"/>
      <c r="GG5" s="377"/>
      <c r="GH5" s="377"/>
      <c r="GI5" s="377"/>
      <c r="GJ5" s="377">
        <v>11</v>
      </c>
      <c r="GK5" s="377"/>
      <c r="GL5" s="377"/>
      <c r="GM5" s="377"/>
      <c r="GN5" s="377"/>
      <c r="GO5" s="377">
        <v>12</v>
      </c>
      <c r="GP5" s="377"/>
      <c r="GQ5" s="377"/>
      <c r="GR5" s="377"/>
      <c r="GS5" s="377"/>
      <c r="GT5" s="377">
        <v>13</v>
      </c>
      <c r="GU5" s="377"/>
      <c r="GV5" s="377"/>
      <c r="GW5" s="377"/>
      <c r="GX5" s="377"/>
      <c r="GY5" s="377">
        <v>14</v>
      </c>
      <c r="GZ5" s="377"/>
      <c r="HA5" s="377"/>
      <c r="HB5" s="377"/>
      <c r="HC5" s="377"/>
      <c r="HD5" s="377">
        <v>15</v>
      </c>
      <c r="HE5" s="377"/>
      <c r="HF5" s="377"/>
      <c r="HG5" s="377"/>
      <c r="HH5" s="377"/>
      <c r="HI5" s="377">
        <v>16</v>
      </c>
      <c r="HJ5" s="377"/>
      <c r="HK5" s="377"/>
      <c r="HL5" s="377"/>
      <c r="HM5" s="377"/>
      <c r="HN5" s="377">
        <v>17</v>
      </c>
      <c r="HO5" s="377"/>
      <c r="HP5" s="377"/>
      <c r="HQ5" s="377"/>
      <c r="HR5" s="377"/>
      <c r="HS5" s="377">
        <v>18</v>
      </c>
      <c r="HT5" s="377"/>
      <c r="HU5" s="377"/>
      <c r="HV5" s="377"/>
      <c r="HW5" s="377"/>
      <c r="HX5" s="377">
        <v>19</v>
      </c>
      <c r="HY5" s="377"/>
      <c r="HZ5" s="377"/>
      <c r="IA5" s="377"/>
      <c r="IB5" s="377"/>
      <c r="IC5" s="377">
        <v>20</v>
      </c>
      <c r="ID5" s="377"/>
      <c r="IE5" s="377"/>
      <c r="IF5" s="377"/>
      <c r="IG5" s="377"/>
      <c r="IH5" s="377">
        <v>21</v>
      </c>
      <c r="II5" s="377"/>
      <c r="IJ5" s="377"/>
      <c r="IK5" s="377"/>
      <c r="IL5" s="377"/>
      <c r="IM5" s="377">
        <v>22</v>
      </c>
      <c r="IN5" s="377"/>
      <c r="IO5" s="377"/>
      <c r="IP5" s="377"/>
      <c r="IQ5" s="377"/>
      <c r="IR5" s="204"/>
      <c r="IS5" s="204"/>
      <c r="IT5" s="204"/>
      <c r="IU5" s="204"/>
      <c r="IV5" s="204"/>
      <c r="IW5" s="204"/>
      <c r="IX5" s="204"/>
      <c r="IY5" s="204"/>
      <c r="IZ5" s="204"/>
      <c r="JA5" s="204"/>
      <c r="JB5" s="204"/>
      <c r="JC5" s="204"/>
      <c r="JD5" s="204"/>
      <c r="JP5" s="386"/>
      <c r="JQ5" s="386"/>
      <c r="JR5" s="386"/>
      <c r="JS5" s="386"/>
      <c r="JT5" s="386"/>
      <c r="JU5" s="386"/>
      <c r="JV5" s="386"/>
      <c r="JW5" s="386"/>
      <c r="JX5" s="386"/>
      <c r="JY5" s="238"/>
    </row>
    <row r="6" spans="1:296" ht="21" customHeight="1">
      <c r="A6" s="383"/>
      <c r="B6" s="383"/>
      <c r="C6" s="207" t="s">
        <v>669</v>
      </c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61"/>
      <c r="AN6" s="362"/>
      <c r="AO6" s="362"/>
      <c r="AP6" s="362"/>
      <c r="AQ6" s="363"/>
      <c r="AR6" s="361"/>
      <c r="AS6" s="362"/>
      <c r="AT6" s="362"/>
      <c r="AU6" s="362"/>
      <c r="AV6" s="363"/>
      <c r="AW6" s="361"/>
      <c r="AX6" s="362"/>
      <c r="AY6" s="362"/>
      <c r="AZ6" s="362"/>
      <c r="BA6" s="363"/>
      <c r="BB6" s="207" t="s">
        <v>627</v>
      </c>
      <c r="BC6" s="361"/>
      <c r="BD6" s="362"/>
      <c r="BE6" s="362"/>
      <c r="BF6" s="362"/>
      <c r="BG6" s="363"/>
      <c r="BH6" s="361"/>
      <c r="BI6" s="362"/>
      <c r="BJ6" s="362"/>
      <c r="BK6" s="362"/>
      <c r="BL6" s="363"/>
      <c r="BM6" s="361"/>
      <c r="BN6" s="362"/>
      <c r="BO6" s="362"/>
      <c r="BP6" s="362"/>
      <c r="BQ6" s="363"/>
      <c r="BR6" s="361"/>
      <c r="BS6" s="362"/>
      <c r="BT6" s="362"/>
      <c r="BU6" s="362"/>
      <c r="BV6" s="363"/>
      <c r="BW6" s="361"/>
      <c r="BX6" s="362"/>
      <c r="BY6" s="362"/>
      <c r="BZ6" s="362"/>
      <c r="CA6" s="363"/>
      <c r="CB6" s="361"/>
      <c r="CC6" s="362"/>
      <c r="CD6" s="362"/>
      <c r="CE6" s="362"/>
      <c r="CF6" s="363"/>
      <c r="CG6" s="361"/>
      <c r="CH6" s="362"/>
      <c r="CI6" s="362"/>
      <c r="CJ6" s="362"/>
      <c r="CK6" s="363"/>
      <c r="CL6" s="361"/>
      <c r="CM6" s="362"/>
      <c r="CN6" s="362"/>
      <c r="CO6" s="362"/>
      <c r="CP6" s="363"/>
      <c r="CQ6" s="361"/>
      <c r="CR6" s="362"/>
      <c r="CS6" s="362"/>
      <c r="CT6" s="362"/>
      <c r="CU6" s="363"/>
      <c r="CV6" s="361"/>
      <c r="CW6" s="362"/>
      <c r="CX6" s="362"/>
      <c r="CY6" s="362"/>
      <c r="CZ6" s="363"/>
      <c r="DA6" s="383"/>
      <c r="DB6" s="383"/>
      <c r="DC6" s="383"/>
      <c r="DD6" s="207" t="s">
        <v>627</v>
      </c>
      <c r="DE6" s="361"/>
      <c r="DF6" s="362"/>
      <c r="DG6" s="362"/>
      <c r="DH6" s="362"/>
      <c r="DI6" s="363"/>
      <c r="DJ6" s="361"/>
      <c r="DK6" s="362"/>
      <c r="DL6" s="362"/>
      <c r="DM6" s="362"/>
      <c r="DN6" s="363"/>
      <c r="DO6" s="364" t="str">
        <f>IF(ภาคเรียน="","Semester ........",CONCATENATE("Semester ",ภาคเรียน))</f>
        <v>Semester ........</v>
      </c>
      <c r="DP6" s="364"/>
      <c r="DQ6" s="364"/>
      <c r="DR6" s="364"/>
      <c r="DS6" s="364"/>
      <c r="DT6" s="365" t="s">
        <v>644</v>
      </c>
      <c r="DU6" s="365"/>
      <c r="DV6" s="369"/>
      <c r="DW6" s="370"/>
      <c r="DX6" s="370"/>
      <c r="DY6" s="370"/>
      <c r="DZ6" s="370"/>
      <c r="EA6" s="370"/>
      <c r="EB6" s="370"/>
      <c r="EC6" s="370"/>
      <c r="ED6" s="370"/>
      <c r="EE6" s="370"/>
      <c r="EF6" s="370"/>
      <c r="EG6" s="370"/>
      <c r="EH6" s="370"/>
      <c r="EI6" s="370"/>
      <c r="EJ6" s="371"/>
      <c r="EK6" s="151"/>
      <c r="EL6" s="363"/>
      <c r="EM6" s="376"/>
      <c r="EN6" s="376"/>
      <c r="EO6" s="376"/>
      <c r="EP6" s="376"/>
      <c r="EQ6" s="376"/>
      <c r="ER6" s="376"/>
      <c r="ES6" s="376"/>
      <c r="ET6" s="376"/>
      <c r="EU6" s="376"/>
      <c r="EV6" s="376"/>
      <c r="EW6" s="376"/>
      <c r="EX6" s="376"/>
      <c r="EY6" s="376"/>
      <c r="EZ6" s="376"/>
      <c r="FA6" s="376"/>
      <c r="FB6" s="376"/>
      <c r="FC6" s="376"/>
      <c r="FD6" s="376"/>
      <c r="FE6" s="376"/>
      <c r="FF6" s="376"/>
      <c r="FG6" s="376"/>
      <c r="FH6" s="376"/>
      <c r="FI6" s="376"/>
      <c r="FJ6" s="376"/>
      <c r="FK6" s="376"/>
      <c r="FL6" s="376"/>
      <c r="FM6" s="376"/>
      <c r="FN6" s="376"/>
      <c r="FO6" s="376"/>
      <c r="FP6" s="376"/>
      <c r="FQ6" s="376"/>
      <c r="FR6" s="376"/>
      <c r="FS6" s="376"/>
      <c r="FT6" s="376"/>
      <c r="FU6" s="376"/>
      <c r="FV6" s="376"/>
      <c r="FW6" s="376"/>
      <c r="FX6" s="376"/>
      <c r="FY6" s="376"/>
      <c r="FZ6" s="376"/>
      <c r="GA6" s="376"/>
      <c r="GB6" s="376"/>
      <c r="GC6" s="376"/>
      <c r="GD6" s="376"/>
      <c r="GE6" s="376"/>
      <c r="GF6" s="376"/>
      <c r="GG6" s="376"/>
      <c r="GH6" s="376"/>
      <c r="GI6" s="376"/>
      <c r="GJ6" s="376"/>
      <c r="GK6" s="376"/>
      <c r="GL6" s="376"/>
      <c r="GM6" s="376"/>
      <c r="GN6" s="376"/>
      <c r="GO6" s="376"/>
      <c r="GP6" s="376"/>
      <c r="GQ6" s="376"/>
      <c r="GR6" s="376"/>
      <c r="GS6" s="376"/>
      <c r="GT6" s="376"/>
      <c r="GU6" s="376"/>
      <c r="GV6" s="376"/>
      <c r="GW6" s="376"/>
      <c r="GX6" s="376"/>
      <c r="GY6" s="376"/>
      <c r="GZ6" s="376"/>
      <c r="HA6" s="376"/>
      <c r="HB6" s="376"/>
      <c r="HC6" s="376"/>
      <c r="HD6" s="376"/>
      <c r="HE6" s="376"/>
      <c r="HF6" s="376"/>
      <c r="HG6" s="376"/>
      <c r="HH6" s="376"/>
      <c r="HI6" s="376"/>
      <c r="HJ6" s="376"/>
      <c r="HK6" s="376"/>
      <c r="HL6" s="376"/>
      <c r="HM6" s="376"/>
      <c r="HN6" s="376"/>
      <c r="HO6" s="376"/>
      <c r="HP6" s="376"/>
      <c r="HQ6" s="376"/>
      <c r="HR6" s="376"/>
      <c r="HS6" s="376"/>
      <c r="HT6" s="376"/>
      <c r="HU6" s="376"/>
      <c r="HV6" s="376"/>
      <c r="HW6" s="376"/>
      <c r="HX6" s="376"/>
      <c r="HY6" s="376"/>
      <c r="HZ6" s="376"/>
      <c r="IA6" s="376"/>
      <c r="IB6" s="376"/>
      <c r="IC6" s="376"/>
      <c r="ID6" s="376"/>
      <c r="IE6" s="376"/>
      <c r="IF6" s="376"/>
      <c r="IG6" s="376"/>
      <c r="IH6" s="376"/>
      <c r="II6" s="376"/>
      <c r="IJ6" s="376"/>
      <c r="IK6" s="376"/>
      <c r="IL6" s="376"/>
      <c r="IM6" s="376"/>
      <c r="IN6" s="376"/>
      <c r="IO6" s="376"/>
      <c r="IP6" s="376"/>
      <c r="IQ6" s="376"/>
      <c r="IR6" s="204"/>
      <c r="IS6" s="204"/>
      <c r="IT6" s="204"/>
      <c r="JX6" s="238"/>
      <c r="JY6" s="238"/>
    </row>
    <row r="7" spans="1:296" ht="21" customHeight="1">
      <c r="A7" s="383"/>
      <c r="B7" s="383"/>
      <c r="C7" s="207" t="s">
        <v>667</v>
      </c>
      <c r="D7" s="165"/>
      <c r="E7" s="166"/>
      <c r="F7" s="166"/>
      <c r="G7" s="166"/>
      <c r="H7" s="167"/>
      <c r="I7" s="165"/>
      <c r="J7" s="166"/>
      <c r="K7" s="166"/>
      <c r="L7" s="166"/>
      <c r="M7" s="167"/>
      <c r="N7" s="165"/>
      <c r="O7" s="166"/>
      <c r="P7" s="166"/>
      <c r="Q7" s="166"/>
      <c r="R7" s="167"/>
      <c r="S7" s="165"/>
      <c r="T7" s="166"/>
      <c r="U7" s="166"/>
      <c r="V7" s="166"/>
      <c r="W7" s="167"/>
      <c r="X7" s="165"/>
      <c r="Y7" s="166"/>
      <c r="Z7" s="166"/>
      <c r="AA7" s="166"/>
      <c r="AB7" s="167"/>
      <c r="AC7" s="165"/>
      <c r="AD7" s="166"/>
      <c r="AE7" s="166"/>
      <c r="AF7" s="166"/>
      <c r="AG7" s="167"/>
      <c r="AH7" s="165"/>
      <c r="AI7" s="166"/>
      <c r="AJ7" s="166"/>
      <c r="AK7" s="166"/>
      <c r="AL7" s="167"/>
      <c r="AM7" s="165"/>
      <c r="AN7" s="166"/>
      <c r="AO7" s="166"/>
      <c r="AP7" s="166"/>
      <c r="AQ7" s="167"/>
      <c r="AR7" s="165"/>
      <c r="AS7" s="166"/>
      <c r="AT7" s="166"/>
      <c r="AU7" s="166"/>
      <c r="AV7" s="167"/>
      <c r="AW7" s="165"/>
      <c r="AX7" s="166"/>
      <c r="AY7" s="166"/>
      <c r="AZ7" s="166"/>
      <c r="BA7" s="167"/>
      <c r="BB7" s="207" t="s">
        <v>667</v>
      </c>
      <c r="BC7" s="165"/>
      <c r="BD7" s="166"/>
      <c r="BE7" s="166"/>
      <c r="BF7" s="166"/>
      <c r="BG7" s="167"/>
      <c r="BH7" s="165"/>
      <c r="BI7" s="166"/>
      <c r="BJ7" s="166"/>
      <c r="BK7" s="166"/>
      <c r="BL7" s="167"/>
      <c r="BM7" s="165"/>
      <c r="BN7" s="166"/>
      <c r="BO7" s="166"/>
      <c r="BP7" s="166"/>
      <c r="BQ7" s="167"/>
      <c r="BR7" s="165"/>
      <c r="BS7" s="166"/>
      <c r="BT7" s="166"/>
      <c r="BU7" s="166"/>
      <c r="BV7" s="167"/>
      <c r="BW7" s="165"/>
      <c r="BX7" s="166"/>
      <c r="BY7" s="166"/>
      <c r="BZ7" s="166"/>
      <c r="CA7" s="167"/>
      <c r="CB7" s="165"/>
      <c r="CC7" s="166"/>
      <c r="CD7" s="166"/>
      <c r="CE7" s="166"/>
      <c r="CF7" s="167"/>
      <c r="CG7" s="165"/>
      <c r="CH7" s="166"/>
      <c r="CI7" s="166"/>
      <c r="CJ7" s="166"/>
      <c r="CK7" s="167"/>
      <c r="CL7" s="165"/>
      <c r="CM7" s="166"/>
      <c r="CN7" s="166"/>
      <c r="CO7" s="166"/>
      <c r="CP7" s="167"/>
      <c r="CQ7" s="165"/>
      <c r="CR7" s="166"/>
      <c r="CS7" s="166"/>
      <c r="CT7" s="166"/>
      <c r="CU7" s="167"/>
      <c r="CV7" s="165"/>
      <c r="CW7" s="166"/>
      <c r="CX7" s="166"/>
      <c r="CY7" s="166"/>
      <c r="CZ7" s="167"/>
      <c r="DA7" s="383"/>
      <c r="DB7" s="383"/>
      <c r="DC7" s="383"/>
      <c r="DD7" s="207" t="s">
        <v>667</v>
      </c>
      <c r="DE7" s="165"/>
      <c r="DF7" s="166"/>
      <c r="DG7" s="166"/>
      <c r="DH7" s="166"/>
      <c r="DI7" s="167"/>
      <c r="DJ7" s="165"/>
      <c r="DK7" s="166"/>
      <c r="DL7" s="166"/>
      <c r="DM7" s="166"/>
      <c r="DN7" s="167"/>
      <c r="DO7" s="365" t="s">
        <v>675</v>
      </c>
      <c r="DP7" s="365" t="s">
        <v>671</v>
      </c>
      <c r="DQ7" s="365" t="s">
        <v>672</v>
      </c>
      <c r="DR7" s="365" t="s">
        <v>673</v>
      </c>
      <c r="DS7" s="365" t="s">
        <v>674</v>
      </c>
      <c r="DT7" s="365"/>
      <c r="DU7" s="365"/>
      <c r="DV7" s="369"/>
      <c r="DW7" s="370"/>
      <c r="DX7" s="370"/>
      <c r="DY7" s="370"/>
      <c r="DZ7" s="370"/>
      <c r="EA7" s="370"/>
      <c r="EB7" s="370"/>
      <c r="EC7" s="370"/>
      <c r="ED7" s="370"/>
      <c r="EE7" s="370"/>
      <c r="EF7" s="370"/>
      <c r="EG7" s="370"/>
      <c r="EH7" s="370"/>
      <c r="EI7" s="370"/>
      <c r="EJ7" s="371"/>
      <c r="EK7" s="151"/>
      <c r="EL7" s="254"/>
      <c r="EM7" s="166"/>
      <c r="EN7" s="166"/>
      <c r="EO7" s="166"/>
      <c r="EP7" s="167"/>
      <c r="EQ7" s="165"/>
      <c r="ER7" s="166"/>
      <c r="ES7" s="166"/>
      <c r="ET7" s="166"/>
      <c r="EU7" s="167"/>
      <c r="EV7" s="165"/>
      <c r="EW7" s="166"/>
      <c r="EX7" s="166"/>
      <c r="EY7" s="166"/>
      <c r="EZ7" s="167"/>
      <c r="FA7" s="165"/>
      <c r="FB7" s="166"/>
      <c r="FC7" s="166"/>
      <c r="FD7" s="166"/>
      <c r="FE7" s="167"/>
      <c r="FF7" s="165"/>
      <c r="FG7" s="166"/>
      <c r="FH7" s="166"/>
      <c r="FI7" s="166"/>
      <c r="FJ7" s="167"/>
      <c r="FK7" s="165"/>
      <c r="FL7" s="166"/>
      <c r="FM7" s="166"/>
      <c r="FN7" s="166"/>
      <c r="FO7" s="167"/>
      <c r="FP7" s="165"/>
      <c r="FQ7" s="166"/>
      <c r="FR7" s="166"/>
      <c r="FS7" s="166"/>
      <c r="FT7" s="167"/>
      <c r="FU7" s="165"/>
      <c r="FV7" s="166"/>
      <c r="FW7" s="166"/>
      <c r="FX7" s="166"/>
      <c r="FY7" s="167"/>
      <c r="FZ7" s="165"/>
      <c r="GA7" s="166"/>
      <c r="GB7" s="166"/>
      <c r="GC7" s="166"/>
      <c r="GD7" s="167"/>
      <c r="GE7" s="165"/>
      <c r="GF7" s="166"/>
      <c r="GG7" s="166"/>
      <c r="GH7" s="166"/>
      <c r="GI7" s="167"/>
      <c r="GJ7" s="165"/>
      <c r="GK7" s="166"/>
      <c r="GL7" s="166"/>
      <c r="GM7" s="166"/>
      <c r="GN7" s="167"/>
      <c r="GO7" s="165"/>
      <c r="GP7" s="166"/>
      <c r="GQ7" s="166"/>
      <c r="GR7" s="166"/>
      <c r="GS7" s="167"/>
      <c r="GT7" s="165"/>
      <c r="GU7" s="166"/>
      <c r="GV7" s="166"/>
      <c r="GW7" s="166"/>
      <c r="GX7" s="167"/>
      <c r="GY7" s="165"/>
      <c r="GZ7" s="166"/>
      <c r="HA7" s="166"/>
      <c r="HB7" s="166"/>
      <c r="HC7" s="167"/>
      <c r="HD7" s="165"/>
      <c r="HE7" s="166"/>
      <c r="HF7" s="166"/>
      <c r="HG7" s="166"/>
      <c r="HH7" s="167"/>
      <c r="HI7" s="165"/>
      <c r="HJ7" s="166"/>
      <c r="HK7" s="166"/>
      <c r="HL7" s="166"/>
      <c r="HM7" s="167"/>
      <c r="HN7" s="165"/>
      <c r="HO7" s="166"/>
      <c r="HP7" s="166"/>
      <c r="HQ7" s="166"/>
      <c r="HR7" s="167"/>
      <c r="HS7" s="165"/>
      <c r="HT7" s="166"/>
      <c r="HU7" s="166"/>
      <c r="HV7" s="166"/>
      <c r="HW7" s="167"/>
      <c r="HX7" s="165"/>
      <c r="HY7" s="166"/>
      <c r="HZ7" s="166"/>
      <c r="IA7" s="166"/>
      <c r="IB7" s="167"/>
      <c r="IC7" s="165"/>
      <c r="ID7" s="166"/>
      <c r="IE7" s="166"/>
      <c r="IF7" s="166"/>
      <c r="IG7" s="167"/>
      <c r="IH7" s="165"/>
      <c r="II7" s="166"/>
      <c r="IJ7" s="166"/>
      <c r="IK7" s="166"/>
      <c r="IL7" s="167"/>
      <c r="IM7" s="165"/>
      <c r="IN7" s="166"/>
      <c r="IO7" s="166"/>
      <c r="IP7" s="166"/>
      <c r="IQ7" s="234"/>
      <c r="IR7" s="237" t="s">
        <v>64</v>
      </c>
      <c r="IS7" s="204"/>
      <c r="IT7" s="204"/>
      <c r="JP7" s="359" t="s">
        <v>68</v>
      </c>
      <c r="JQ7" s="359"/>
      <c r="JR7" s="359"/>
      <c r="JS7" s="359"/>
      <c r="JT7" s="359"/>
      <c r="JU7" s="359"/>
      <c r="JV7" s="359"/>
      <c r="JW7" s="359"/>
      <c r="JX7" s="238"/>
      <c r="JY7" s="238"/>
    </row>
    <row r="8" spans="1:296" ht="10.5" customHeight="1">
      <c r="A8" s="383"/>
      <c r="B8" s="383"/>
      <c r="C8" s="387" t="s">
        <v>670</v>
      </c>
      <c r="D8" s="168"/>
      <c r="E8" s="169"/>
      <c r="F8" s="169"/>
      <c r="G8" s="169"/>
      <c r="H8" s="170"/>
      <c r="I8" s="168"/>
      <c r="J8" s="169"/>
      <c r="K8" s="169"/>
      <c r="L8" s="169"/>
      <c r="M8" s="170"/>
      <c r="N8" s="168"/>
      <c r="O8" s="169"/>
      <c r="P8" s="169"/>
      <c r="Q8" s="169"/>
      <c r="R8" s="170"/>
      <c r="S8" s="168"/>
      <c r="T8" s="169"/>
      <c r="U8" s="169"/>
      <c r="V8" s="169"/>
      <c r="W8" s="170"/>
      <c r="X8" s="168"/>
      <c r="Y8" s="169"/>
      <c r="Z8" s="169"/>
      <c r="AA8" s="169"/>
      <c r="AB8" s="170"/>
      <c r="AC8" s="168"/>
      <c r="AD8" s="169"/>
      <c r="AE8" s="169"/>
      <c r="AF8" s="169"/>
      <c r="AG8" s="170"/>
      <c r="AH8" s="168"/>
      <c r="AI8" s="169"/>
      <c r="AJ8" s="169"/>
      <c r="AK8" s="169"/>
      <c r="AL8" s="170"/>
      <c r="AM8" s="168"/>
      <c r="AN8" s="169"/>
      <c r="AO8" s="169"/>
      <c r="AP8" s="169"/>
      <c r="AQ8" s="170"/>
      <c r="AR8" s="168"/>
      <c r="AS8" s="169"/>
      <c r="AT8" s="169"/>
      <c r="AU8" s="169"/>
      <c r="AV8" s="170"/>
      <c r="AW8" s="168"/>
      <c r="AX8" s="169"/>
      <c r="AY8" s="169"/>
      <c r="AZ8" s="169"/>
      <c r="BA8" s="170"/>
      <c r="BB8" s="387" t="s">
        <v>670</v>
      </c>
      <c r="BC8" s="168"/>
      <c r="BD8" s="169"/>
      <c r="BE8" s="169"/>
      <c r="BF8" s="169"/>
      <c r="BG8" s="170"/>
      <c r="BH8" s="168"/>
      <c r="BI8" s="169"/>
      <c r="BJ8" s="169"/>
      <c r="BK8" s="169"/>
      <c r="BL8" s="170"/>
      <c r="BM8" s="168"/>
      <c r="BN8" s="169"/>
      <c r="BO8" s="169"/>
      <c r="BP8" s="169"/>
      <c r="BQ8" s="170"/>
      <c r="BR8" s="168"/>
      <c r="BS8" s="169"/>
      <c r="BT8" s="169"/>
      <c r="BU8" s="169"/>
      <c r="BV8" s="170"/>
      <c r="BW8" s="168"/>
      <c r="BX8" s="169"/>
      <c r="BY8" s="169"/>
      <c r="BZ8" s="169"/>
      <c r="CA8" s="170"/>
      <c r="CB8" s="168"/>
      <c r="CC8" s="169"/>
      <c r="CD8" s="169"/>
      <c r="CE8" s="169"/>
      <c r="CF8" s="170"/>
      <c r="CG8" s="168"/>
      <c r="CH8" s="169"/>
      <c r="CI8" s="169"/>
      <c r="CJ8" s="169"/>
      <c r="CK8" s="170"/>
      <c r="CL8" s="168"/>
      <c r="CM8" s="169"/>
      <c r="CN8" s="169"/>
      <c r="CO8" s="169"/>
      <c r="CP8" s="170"/>
      <c r="CQ8" s="168"/>
      <c r="CR8" s="169"/>
      <c r="CS8" s="169"/>
      <c r="CT8" s="169"/>
      <c r="CU8" s="170"/>
      <c r="CV8" s="168"/>
      <c r="CW8" s="169"/>
      <c r="CX8" s="169"/>
      <c r="CY8" s="169"/>
      <c r="CZ8" s="170"/>
      <c r="DA8" s="383"/>
      <c r="DB8" s="383"/>
      <c r="DC8" s="383"/>
      <c r="DD8" s="387" t="s">
        <v>670</v>
      </c>
      <c r="DE8" s="168"/>
      <c r="DF8" s="169"/>
      <c r="DG8" s="169"/>
      <c r="DH8" s="169"/>
      <c r="DI8" s="170"/>
      <c r="DJ8" s="168"/>
      <c r="DK8" s="169"/>
      <c r="DL8" s="169"/>
      <c r="DM8" s="169"/>
      <c r="DN8" s="170"/>
      <c r="DO8" s="365"/>
      <c r="DP8" s="365"/>
      <c r="DQ8" s="365"/>
      <c r="DR8" s="365"/>
      <c r="DS8" s="365"/>
      <c r="DT8" s="365"/>
      <c r="DU8" s="365"/>
      <c r="DV8" s="369"/>
      <c r="DW8" s="370"/>
      <c r="DX8" s="370"/>
      <c r="DY8" s="370"/>
      <c r="DZ8" s="370"/>
      <c r="EA8" s="370"/>
      <c r="EB8" s="370"/>
      <c r="EC8" s="370"/>
      <c r="ED8" s="370"/>
      <c r="EE8" s="370"/>
      <c r="EF8" s="370"/>
      <c r="EG8" s="370"/>
      <c r="EH8" s="370"/>
      <c r="EI8" s="370"/>
      <c r="EJ8" s="371"/>
      <c r="EK8" s="151"/>
      <c r="EL8" s="255" t="str">
        <f>IF(D8="","",D8)</f>
        <v/>
      </c>
      <c r="EM8" s="169" t="str">
        <f t="shared" ref="EM8:EM9" si="0">IF(E8="","",E8)</f>
        <v/>
      </c>
      <c r="EN8" s="169" t="str">
        <f t="shared" ref="EN8:EN9" si="1">IF(F8="","",F8)</f>
        <v/>
      </c>
      <c r="EO8" s="169" t="str">
        <f t="shared" ref="EO8:EO9" si="2">IF(G8="","",G8)</f>
        <v/>
      </c>
      <c r="EP8" s="170" t="str">
        <f t="shared" ref="EP8:EP9" si="3">IF(H8="","",H8)</f>
        <v/>
      </c>
      <c r="EQ8" s="168" t="str">
        <f t="shared" ref="EQ8:EQ9" si="4">IF(I8="","",I8)</f>
        <v/>
      </c>
      <c r="ER8" s="169" t="str">
        <f t="shared" ref="ER8:ER9" si="5">IF(J8="","",J8)</f>
        <v/>
      </c>
      <c r="ES8" s="169" t="str">
        <f t="shared" ref="ES8:ES9" si="6">IF(K8="","",K8)</f>
        <v/>
      </c>
      <c r="ET8" s="169" t="str">
        <f t="shared" ref="ET8:ET9" si="7">IF(L8="","",L8)</f>
        <v/>
      </c>
      <c r="EU8" s="170" t="str">
        <f t="shared" ref="EU8:EU9" si="8">IF(M8="","",M8)</f>
        <v/>
      </c>
      <c r="EV8" s="168" t="str">
        <f t="shared" ref="EV8:EV9" si="9">IF(N8="","",N8)</f>
        <v/>
      </c>
      <c r="EW8" s="169" t="str">
        <f t="shared" ref="EW8:EW9" si="10">IF(O8="","",O8)</f>
        <v/>
      </c>
      <c r="EX8" s="169" t="str">
        <f t="shared" ref="EX8:EX9" si="11">IF(P8="","",P8)</f>
        <v/>
      </c>
      <c r="EY8" s="169" t="str">
        <f t="shared" ref="EY8:EY9" si="12">IF(Q8="","",Q8)</f>
        <v/>
      </c>
      <c r="EZ8" s="170" t="str">
        <f t="shared" ref="EZ8:EZ9" si="13">IF(R8="","",R8)</f>
        <v/>
      </c>
      <c r="FA8" s="168" t="str">
        <f t="shared" ref="FA8:FA9" si="14">IF(S8="","",S8)</f>
        <v/>
      </c>
      <c r="FB8" s="169" t="str">
        <f t="shared" ref="FB8:FB9" si="15">IF(T8="","",T8)</f>
        <v/>
      </c>
      <c r="FC8" s="169" t="str">
        <f t="shared" ref="FC8:FC9" si="16">IF(U8="","",U8)</f>
        <v/>
      </c>
      <c r="FD8" s="169" t="str">
        <f t="shared" ref="FD8:FD9" si="17">IF(V8="","",V8)</f>
        <v/>
      </c>
      <c r="FE8" s="170" t="str">
        <f t="shared" ref="FE8:FE9" si="18">IF(W8="","",W8)</f>
        <v/>
      </c>
      <c r="FF8" s="168" t="str">
        <f t="shared" ref="FF8:FF9" si="19">IF(X8="","",X8)</f>
        <v/>
      </c>
      <c r="FG8" s="169" t="str">
        <f t="shared" ref="FG8:FG9" si="20">IF(Y8="","",Y8)</f>
        <v/>
      </c>
      <c r="FH8" s="169" t="str">
        <f t="shared" ref="FH8:FH9" si="21">IF(Z8="","",Z8)</f>
        <v/>
      </c>
      <c r="FI8" s="169" t="str">
        <f t="shared" ref="FI8:FI9" si="22">IF(AA8="","",AA8)</f>
        <v/>
      </c>
      <c r="FJ8" s="170" t="str">
        <f t="shared" ref="FJ8:FJ9" si="23">IF(AB8="","",AB8)</f>
        <v/>
      </c>
      <c r="FK8" s="168" t="str">
        <f t="shared" ref="FK8:FK9" si="24">IF(AC8="","",AC8)</f>
        <v/>
      </c>
      <c r="FL8" s="169" t="str">
        <f t="shared" ref="FL8:FL9" si="25">IF(AD8="","",AD8)</f>
        <v/>
      </c>
      <c r="FM8" s="169" t="str">
        <f t="shared" ref="FM8:FM9" si="26">IF(AE8="","",AE8)</f>
        <v/>
      </c>
      <c r="FN8" s="169" t="str">
        <f t="shared" ref="FN8:FN9" si="27">IF(AF8="","",AF8)</f>
        <v/>
      </c>
      <c r="FO8" s="170" t="str">
        <f t="shared" ref="FO8:FO9" si="28">IF(AG8="","",AG8)</f>
        <v/>
      </c>
      <c r="FP8" s="168" t="str">
        <f t="shared" ref="FP8:FP9" si="29">IF(AH8="","",AH8)</f>
        <v/>
      </c>
      <c r="FQ8" s="169" t="str">
        <f t="shared" ref="FQ8:FQ9" si="30">IF(AI8="","",AI8)</f>
        <v/>
      </c>
      <c r="FR8" s="169" t="str">
        <f t="shared" ref="FR8:FR9" si="31">IF(AJ8="","",AJ8)</f>
        <v/>
      </c>
      <c r="FS8" s="169" t="str">
        <f t="shared" ref="FS8:FS9" si="32">IF(AK8="","",AK8)</f>
        <v/>
      </c>
      <c r="FT8" s="170" t="str">
        <f t="shared" ref="FT8:FT9" si="33">IF(AL8="","",AL8)</f>
        <v/>
      </c>
      <c r="FU8" s="168" t="str">
        <f t="shared" ref="FU8:FU9" si="34">IF(AM8="","",AM8)</f>
        <v/>
      </c>
      <c r="FV8" s="169" t="str">
        <f t="shared" ref="FV8:FV9" si="35">IF(AN8="","",AN8)</f>
        <v/>
      </c>
      <c r="FW8" s="169" t="str">
        <f t="shared" ref="FW8:FW9" si="36">IF(AO8="","",AO8)</f>
        <v/>
      </c>
      <c r="FX8" s="169" t="str">
        <f t="shared" ref="FX8:FX9" si="37">IF(AP8="","",AP8)</f>
        <v/>
      </c>
      <c r="FY8" s="170" t="str">
        <f t="shared" ref="FY8:FY9" si="38">IF(AQ8="","",AQ8)</f>
        <v/>
      </c>
      <c r="FZ8" s="168" t="str">
        <f t="shared" ref="FZ8:FZ9" si="39">IF(AR8="","",AR8)</f>
        <v/>
      </c>
      <c r="GA8" s="169" t="str">
        <f t="shared" ref="GA8:GA9" si="40">IF(AS8="","",AS8)</f>
        <v/>
      </c>
      <c r="GB8" s="169" t="str">
        <f t="shared" ref="GB8:GB9" si="41">IF(AT8="","",AT8)</f>
        <v/>
      </c>
      <c r="GC8" s="169" t="str">
        <f t="shared" ref="GC8:GC9" si="42">IF(AU8="","",AU8)</f>
        <v/>
      </c>
      <c r="GD8" s="170" t="str">
        <f t="shared" ref="GD8:GD9" si="43">IF(AV8="","",AV8)</f>
        <v/>
      </c>
      <c r="GE8" s="168" t="str">
        <f t="shared" ref="GE8:GE9" si="44">IF(AW8="","",AW8)</f>
        <v/>
      </c>
      <c r="GF8" s="169" t="str">
        <f t="shared" ref="GF8:GF9" si="45">IF(AX8="","",AX8)</f>
        <v/>
      </c>
      <c r="GG8" s="169" t="str">
        <f t="shared" ref="GG8:GG9" si="46">IF(AY8="","",AY8)</f>
        <v/>
      </c>
      <c r="GH8" s="169" t="str">
        <f t="shared" ref="GH8:GH9" si="47">IF(AZ8="","",AZ8)</f>
        <v/>
      </c>
      <c r="GI8" s="170" t="str">
        <f t="shared" ref="GI8:GI9" si="48">IF(BA8="","",BA8)</f>
        <v/>
      </c>
      <c r="GJ8" s="168" t="str">
        <f>IF(BC8="","",BC8)</f>
        <v/>
      </c>
      <c r="GK8" s="169" t="str">
        <f t="shared" ref="GK8:GK9" si="49">IF(BD8="","",BD8)</f>
        <v/>
      </c>
      <c r="GL8" s="169" t="str">
        <f t="shared" ref="GL8:GL9" si="50">IF(BE8="","",BE8)</f>
        <v/>
      </c>
      <c r="GM8" s="169" t="str">
        <f t="shared" ref="GM8:GM9" si="51">IF(BF8="","",BF8)</f>
        <v/>
      </c>
      <c r="GN8" s="170" t="str">
        <f t="shared" ref="GN8:GN9" si="52">IF(BG8="","",BG8)</f>
        <v/>
      </c>
      <c r="GO8" s="168" t="str">
        <f t="shared" ref="GO8:GO9" si="53">IF(BH8="","",BH8)</f>
        <v/>
      </c>
      <c r="GP8" s="169" t="str">
        <f t="shared" ref="GP8:GP9" si="54">IF(BI8="","",BI8)</f>
        <v/>
      </c>
      <c r="GQ8" s="169" t="str">
        <f t="shared" ref="GQ8:GQ9" si="55">IF(BJ8="","",BJ8)</f>
        <v/>
      </c>
      <c r="GR8" s="169" t="str">
        <f t="shared" ref="GR8:GR9" si="56">IF(BK8="","",BK8)</f>
        <v/>
      </c>
      <c r="GS8" s="170" t="str">
        <f t="shared" ref="GS8:GS9" si="57">IF(BL8="","",BL8)</f>
        <v/>
      </c>
      <c r="GT8" s="168" t="str">
        <f t="shared" ref="GT8:GT9" si="58">IF(BM8="","",BM8)</f>
        <v/>
      </c>
      <c r="GU8" s="169" t="str">
        <f t="shared" ref="GU8:GU9" si="59">IF(BN8="","",BN8)</f>
        <v/>
      </c>
      <c r="GV8" s="169" t="str">
        <f t="shared" ref="GV8:GV9" si="60">IF(BO8="","",BO8)</f>
        <v/>
      </c>
      <c r="GW8" s="169" t="str">
        <f t="shared" ref="GW8:GW9" si="61">IF(BP8="","",BP8)</f>
        <v/>
      </c>
      <c r="GX8" s="170" t="str">
        <f t="shared" ref="GX8:GX9" si="62">IF(BQ8="","",BQ8)</f>
        <v/>
      </c>
      <c r="GY8" s="168" t="str">
        <f t="shared" ref="GY8:GY9" si="63">IF(BR8="","",BR8)</f>
        <v/>
      </c>
      <c r="GZ8" s="169" t="str">
        <f t="shared" ref="GZ8:GZ9" si="64">IF(BS8="","",BS8)</f>
        <v/>
      </c>
      <c r="HA8" s="169" t="str">
        <f t="shared" ref="HA8:HA9" si="65">IF(BT8="","",BT8)</f>
        <v/>
      </c>
      <c r="HB8" s="169" t="str">
        <f t="shared" ref="HB8:HB9" si="66">IF(BU8="","",BU8)</f>
        <v/>
      </c>
      <c r="HC8" s="170" t="str">
        <f t="shared" ref="HC8:HC9" si="67">IF(BV8="","",BV8)</f>
        <v/>
      </c>
      <c r="HD8" s="168" t="str">
        <f t="shared" ref="HD8:HD9" si="68">IF(BW8="","",BW8)</f>
        <v/>
      </c>
      <c r="HE8" s="169" t="str">
        <f t="shared" ref="HE8:HE9" si="69">IF(BX8="","",BX8)</f>
        <v/>
      </c>
      <c r="HF8" s="169" t="str">
        <f t="shared" ref="HF8:HF9" si="70">IF(BY8="","",BY8)</f>
        <v/>
      </c>
      <c r="HG8" s="169" t="str">
        <f t="shared" ref="HG8:HG9" si="71">IF(BZ8="","",BZ8)</f>
        <v/>
      </c>
      <c r="HH8" s="170" t="str">
        <f t="shared" ref="HH8:HH9" si="72">IF(CA8="","",CA8)</f>
        <v/>
      </c>
      <c r="HI8" s="168" t="str">
        <f t="shared" ref="HI8:HI9" si="73">IF(CB8="","",CB8)</f>
        <v/>
      </c>
      <c r="HJ8" s="169" t="str">
        <f t="shared" ref="HJ8:HJ9" si="74">IF(CC8="","",CC8)</f>
        <v/>
      </c>
      <c r="HK8" s="169" t="str">
        <f t="shared" ref="HK8:HK9" si="75">IF(CD8="","",CD8)</f>
        <v/>
      </c>
      <c r="HL8" s="169" t="str">
        <f t="shared" ref="HL8:HL9" si="76">IF(CE8="","",CE8)</f>
        <v/>
      </c>
      <c r="HM8" s="170" t="str">
        <f t="shared" ref="HM8:HM9" si="77">IF(CF8="","",CF8)</f>
        <v/>
      </c>
      <c r="HN8" s="168" t="str">
        <f t="shared" ref="HN8:HN9" si="78">IF(CG8="","",CG8)</f>
        <v/>
      </c>
      <c r="HO8" s="169" t="str">
        <f t="shared" ref="HO8:HO9" si="79">IF(CH8="","",CH8)</f>
        <v/>
      </c>
      <c r="HP8" s="169" t="str">
        <f t="shared" ref="HP8:HP9" si="80">IF(CI8="","",CI8)</f>
        <v/>
      </c>
      <c r="HQ8" s="169" t="str">
        <f t="shared" ref="HQ8:HQ9" si="81">IF(CJ8="","",CJ8)</f>
        <v/>
      </c>
      <c r="HR8" s="170" t="str">
        <f t="shared" ref="HR8:HR9" si="82">IF(CK8="","",CK8)</f>
        <v/>
      </c>
      <c r="HS8" s="168" t="str">
        <f t="shared" ref="HS8:HS9" si="83">IF(CL8="","",CL8)</f>
        <v/>
      </c>
      <c r="HT8" s="169" t="str">
        <f t="shared" ref="HT8:HT9" si="84">IF(CM8="","",CM8)</f>
        <v/>
      </c>
      <c r="HU8" s="169" t="str">
        <f t="shared" ref="HU8:HU9" si="85">IF(CN8="","",CN8)</f>
        <v/>
      </c>
      <c r="HV8" s="169" t="str">
        <f t="shared" ref="HV8:HV9" si="86">IF(CO8="","",CO8)</f>
        <v/>
      </c>
      <c r="HW8" s="170" t="str">
        <f t="shared" ref="HW8:HW9" si="87">IF(CP8="","",CP8)</f>
        <v/>
      </c>
      <c r="HX8" s="168" t="str">
        <f t="shared" ref="HX8:HX9" si="88">IF(CQ8="","",CQ8)</f>
        <v/>
      </c>
      <c r="HY8" s="169" t="str">
        <f t="shared" ref="HY8:HY9" si="89">IF(CR8="","",CR8)</f>
        <v/>
      </c>
      <c r="HZ8" s="169" t="str">
        <f t="shared" ref="HZ8:HZ9" si="90">IF(CS8="","",CS8)</f>
        <v/>
      </c>
      <c r="IA8" s="169" t="str">
        <f t="shared" ref="IA8:IA9" si="91">IF(CT8="","",CT8)</f>
        <v/>
      </c>
      <c r="IB8" s="170" t="str">
        <f t="shared" ref="IB8:IB9" si="92">IF(CU8="","",CU8)</f>
        <v/>
      </c>
      <c r="IC8" s="168" t="str">
        <f t="shared" ref="IC8:IC9" si="93">IF(CV8="","",CV8)</f>
        <v/>
      </c>
      <c r="ID8" s="169" t="str">
        <f t="shared" ref="ID8:ID9" si="94">IF(CW8="","",CW8)</f>
        <v/>
      </c>
      <c r="IE8" s="169" t="str">
        <f t="shared" ref="IE8:IE9" si="95">IF(CX8="","",CX8)</f>
        <v/>
      </c>
      <c r="IF8" s="169" t="str">
        <f t="shared" ref="IF8:IF9" si="96">IF(CY8="","",CY8)</f>
        <v/>
      </c>
      <c r="IG8" s="170" t="str">
        <f t="shared" ref="IG8:IG9" si="97">IF(CZ8="","",CZ8)</f>
        <v/>
      </c>
      <c r="IH8" s="168" t="str">
        <f>IF(DE8="","",DE8)</f>
        <v/>
      </c>
      <c r="II8" s="169" t="str">
        <f t="shared" ref="II8:II9" si="98">IF(DF8="","",DF8)</f>
        <v/>
      </c>
      <c r="IJ8" s="169" t="str">
        <f t="shared" ref="IJ8:IJ9" si="99">IF(DG8="","",DG8)</f>
        <v/>
      </c>
      <c r="IK8" s="169" t="str">
        <f t="shared" ref="IK8:IK9" si="100">IF(DH8="","",DH8)</f>
        <v/>
      </c>
      <c r="IL8" s="170" t="str">
        <f t="shared" ref="IL8:IL9" si="101">IF(DI8="","",DI8)</f>
        <v/>
      </c>
      <c r="IM8" s="168" t="str">
        <f t="shared" ref="IM8:IM9" si="102">IF(DJ8="","",DJ8)</f>
        <v/>
      </c>
      <c r="IN8" s="169" t="str">
        <f t="shared" ref="IN8:IN9" si="103">IF(DK8="","",DK8)</f>
        <v/>
      </c>
      <c r="IO8" s="169" t="str">
        <f t="shared" ref="IO8:IO9" si="104">IF(DL8="","",DL8)</f>
        <v/>
      </c>
      <c r="IP8" s="169" t="str">
        <f t="shared" ref="IP8:IP9" si="105">IF(DM8="","",DM8)</f>
        <v/>
      </c>
      <c r="IQ8" s="235" t="str">
        <f t="shared" ref="IQ8:IQ9" si="106">IF(DN8="","",DN8)</f>
        <v/>
      </c>
      <c r="IR8" s="384" t="str">
        <f>IF(DO10="","",COUNT(EL8:IQ9))</f>
        <v/>
      </c>
      <c r="IS8" s="204"/>
      <c r="IT8" s="204"/>
      <c r="IU8" s="359"/>
      <c r="IV8" s="359"/>
      <c r="IW8" s="359"/>
      <c r="IX8" s="359"/>
      <c r="IY8" s="359"/>
      <c r="IZ8" s="359"/>
      <c r="JA8" s="359"/>
      <c r="JB8" s="359"/>
      <c r="JC8" s="359"/>
      <c r="JD8" s="359"/>
      <c r="JE8" s="359"/>
      <c r="JF8" s="359"/>
      <c r="JG8" s="359"/>
      <c r="JH8" s="359"/>
      <c r="JI8" s="359"/>
      <c r="JJ8" s="359"/>
      <c r="JK8" s="359"/>
      <c r="JL8" s="359"/>
      <c r="JM8" s="359"/>
      <c r="JP8" s="359"/>
      <c r="JQ8" s="359"/>
      <c r="JR8" s="359"/>
      <c r="JS8" s="359"/>
      <c r="JT8" s="359"/>
      <c r="JU8" s="359"/>
      <c r="JV8" s="359"/>
      <c r="JW8" s="359"/>
      <c r="JX8" s="238"/>
      <c r="JY8" s="238"/>
    </row>
    <row r="9" spans="1:296" ht="10.5" customHeight="1">
      <c r="A9" s="383"/>
      <c r="B9" s="383"/>
      <c r="C9" s="388"/>
      <c r="D9" s="171"/>
      <c r="E9" s="172"/>
      <c r="F9" s="172"/>
      <c r="G9" s="172"/>
      <c r="H9" s="173"/>
      <c r="I9" s="171"/>
      <c r="J9" s="172"/>
      <c r="K9" s="172"/>
      <c r="L9" s="172"/>
      <c r="M9" s="173"/>
      <c r="N9" s="171"/>
      <c r="O9" s="172"/>
      <c r="P9" s="172"/>
      <c r="Q9" s="172"/>
      <c r="R9" s="173"/>
      <c r="S9" s="171"/>
      <c r="T9" s="172"/>
      <c r="U9" s="172"/>
      <c r="V9" s="172"/>
      <c r="W9" s="173"/>
      <c r="X9" s="171"/>
      <c r="Y9" s="172"/>
      <c r="Z9" s="172"/>
      <c r="AA9" s="172"/>
      <c r="AB9" s="173"/>
      <c r="AC9" s="171"/>
      <c r="AD9" s="172"/>
      <c r="AE9" s="172"/>
      <c r="AF9" s="172"/>
      <c r="AG9" s="173"/>
      <c r="AH9" s="171"/>
      <c r="AI9" s="172"/>
      <c r="AJ9" s="172"/>
      <c r="AK9" s="172"/>
      <c r="AL9" s="173"/>
      <c r="AM9" s="171"/>
      <c r="AN9" s="172"/>
      <c r="AO9" s="172"/>
      <c r="AP9" s="172"/>
      <c r="AQ9" s="173"/>
      <c r="AR9" s="171"/>
      <c r="AS9" s="172"/>
      <c r="AT9" s="172"/>
      <c r="AU9" s="172"/>
      <c r="AV9" s="173"/>
      <c r="AW9" s="171"/>
      <c r="AX9" s="172"/>
      <c r="AY9" s="172"/>
      <c r="AZ9" s="172"/>
      <c r="BA9" s="173"/>
      <c r="BB9" s="388"/>
      <c r="BC9" s="171"/>
      <c r="BD9" s="172"/>
      <c r="BE9" s="172"/>
      <c r="BF9" s="172"/>
      <c r="BG9" s="173"/>
      <c r="BH9" s="171"/>
      <c r="BI9" s="172"/>
      <c r="BJ9" s="172"/>
      <c r="BK9" s="172"/>
      <c r="BL9" s="173"/>
      <c r="BM9" s="171"/>
      <c r="BN9" s="172"/>
      <c r="BO9" s="172"/>
      <c r="BP9" s="172"/>
      <c r="BQ9" s="173"/>
      <c r="BR9" s="171"/>
      <c r="BS9" s="172"/>
      <c r="BT9" s="172"/>
      <c r="BU9" s="172"/>
      <c r="BV9" s="173"/>
      <c r="BW9" s="171"/>
      <c r="BX9" s="172"/>
      <c r="BY9" s="172"/>
      <c r="BZ9" s="172"/>
      <c r="CA9" s="173"/>
      <c r="CB9" s="171"/>
      <c r="CC9" s="172"/>
      <c r="CD9" s="172"/>
      <c r="CE9" s="172"/>
      <c r="CF9" s="173"/>
      <c r="CG9" s="171"/>
      <c r="CH9" s="172"/>
      <c r="CI9" s="172"/>
      <c r="CJ9" s="172"/>
      <c r="CK9" s="173"/>
      <c r="CL9" s="171"/>
      <c r="CM9" s="172"/>
      <c r="CN9" s="172"/>
      <c r="CO9" s="172"/>
      <c r="CP9" s="173"/>
      <c r="CQ9" s="171"/>
      <c r="CR9" s="172"/>
      <c r="CS9" s="172"/>
      <c r="CT9" s="172"/>
      <c r="CU9" s="173"/>
      <c r="CV9" s="171"/>
      <c r="CW9" s="172"/>
      <c r="CX9" s="172"/>
      <c r="CY9" s="172"/>
      <c r="CZ9" s="173"/>
      <c r="DA9" s="383"/>
      <c r="DB9" s="383"/>
      <c r="DC9" s="383"/>
      <c r="DD9" s="388"/>
      <c r="DE9" s="171"/>
      <c r="DF9" s="172"/>
      <c r="DG9" s="172"/>
      <c r="DH9" s="172"/>
      <c r="DI9" s="173"/>
      <c r="DJ9" s="171"/>
      <c r="DK9" s="172"/>
      <c r="DL9" s="172"/>
      <c r="DM9" s="172"/>
      <c r="DN9" s="173"/>
      <c r="DO9" s="365"/>
      <c r="DP9" s="365"/>
      <c r="DQ9" s="365"/>
      <c r="DR9" s="365"/>
      <c r="DS9" s="365"/>
      <c r="DT9" s="365"/>
      <c r="DU9" s="365"/>
      <c r="DV9" s="372"/>
      <c r="DW9" s="373"/>
      <c r="DX9" s="373"/>
      <c r="DY9" s="373"/>
      <c r="DZ9" s="373"/>
      <c r="EA9" s="373"/>
      <c r="EB9" s="373"/>
      <c r="EC9" s="373"/>
      <c r="ED9" s="373"/>
      <c r="EE9" s="373"/>
      <c r="EF9" s="373"/>
      <c r="EG9" s="373"/>
      <c r="EH9" s="373"/>
      <c r="EI9" s="373"/>
      <c r="EJ9" s="374"/>
      <c r="EK9" s="151"/>
      <c r="EL9" s="256" t="str">
        <f t="shared" ref="EL9" si="107">IF(D9="","",D9)</f>
        <v/>
      </c>
      <c r="EM9" s="172" t="str">
        <f t="shared" si="0"/>
        <v/>
      </c>
      <c r="EN9" s="172" t="str">
        <f t="shared" si="1"/>
        <v/>
      </c>
      <c r="EO9" s="172" t="str">
        <f t="shared" si="2"/>
        <v/>
      </c>
      <c r="EP9" s="173" t="str">
        <f t="shared" si="3"/>
        <v/>
      </c>
      <c r="EQ9" s="171" t="str">
        <f t="shared" si="4"/>
        <v/>
      </c>
      <c r="ER9" s="172" t="str">
        <f t="shared" si="5"/>
        <v/>
      </c>
      <c r="ES9" s="172" t="str">
        <f t="shared" si="6"/>
        <v/>
      </c>
      <c r="ET9" s="172" t="str">
        <f t="shared" si="7"/>
        <v/>
      </c>
      <c r="EU9" s="173" t="str">
        <f t="shared" si="8"/>
        <v/>
      </c>
      <c r="EV9" s="171" t="str">
        <f t="shared" si="9"/>
        <v/>
      </c>
      <c r="EW9" s="172" t="str">
        <f t="shared" si="10"/>
        <v/>
      </c>
      <c r="EX9" s="172" t="str">
        <f t="shared" si="11"/>
        <v/>
      </c>
      <c r="EY9" s="172" t="str">
        <f t="shared" si="12"/>
        <v/>
      </c>
      <c r="EZ9" s="173" t="str">
        <f t="shared" si="13"/>
        <v/>
      </c>
      <c r="FA9" s="171" t="str">
        <f t="shared" si="14"/>
        <v/>
      </c>
      <c r="FB9" s="172" t="str">
        <f t="shared" si="15"/>
        <v/>
      </c>
      <c r="FC9" s="172" t="str">
        <f t="shared" si="16"/>
        <v/>
      </c>
      <c r="FD9" s="172" t="str">
        <f t="shared" si="17"/>
        <v/>
      </c>
      <c r="FE9" s="173" t="str">
        <f t="shared" si="18"/>
        <v/>
      </c>
      <c r="FF9" s="171" t="str">
        <f t="shared" si="19"/>
        <v/>
      </c>
      <c r="FG9" s="172" t="str">
        <f t="shared" si="20"/>
        <v/>
      </c>
      <c r="FH9" s="172" t="str">
        <f t="shared" si="21"/>
        <v/>
      </c>
      <c r="FI9" s="172" t="str">
        <f t="shared" si="22"/>
        <v/>
      </c>
      <c r="FJ9" s="173" t="str">
        <f t="shared" si="23"/>
        <v/>
      </c>
      <c r="FK9" s="171" t="str">
        <f t="shared" si="24"/>
        <v/>
      </c>
      <c r="FL9" s="172" t="str">
        <f t="shared" si="25"/>
        <v/>
      </c>
      <c r="FM9" s="172" t="str">
        <f t="shared" si="26"/>
        <v/>
      </c>
      <c r="FN9" s="172" t="str">
        <f t="shared" si="27"/>
        <v/>
      </c>
      <c r="FO9" s="173" t="str">
        <f t="shared" si="28"/>
        <v/>
      </c>
      <c r="FP9" s="171" t="str">
        <f t="shared" si="29"/>
        <v/>
      </c>
      <c r="FQ9" s="172" t="str">
        <f t="shared" si="30"/>
        <v/>
      </c>
      <c r="FR9" s="172" t="str">
        <f t="shared" si="31"/>
        <v/>
      </c>
      <c r="FS9" s="172" t="str">
        <f t="shared" si="32"/>
        <v/>
      </c>
      <c r="FT9" s="173" t="str">
        <f t="shared" si="33"/>
        <v/>
      </c>
      <c r="FU9" s="171" t="str">
        <f t="shared" si="34"/>
        <v/>
      </c>
      <c r="FV9" s="172" t="str">
        <f t="shared" si="35"/>
        <v/>
      </c>
      <c r="FW9" s="172" t="str">
        <f t="shared" si="36"/>
        <v/>
      </c>
      <c r="FX9" s="172" t="str">
        <f t="shared" si="37"/>
        <v/>
      </c>
      <c r="FY9" s="173" t="str">
        <f t="shared" si="38"/>
        <v/>
      </c>
      <c r="FZ9" s="171" t="str">
        <f t="shared" si="39"/>
        <v/>
      </c>
      <c r="GA9" s="172" t="str">
        <f t="shared" si="40"/>
        <v/>
      </c>
      <c r="GB9" s="172" t="str">
        <f t="shared" si="41"/>
        <v/>
      </c>
      <c r="GC9" s="172" t="str">
        <f t="shared" si="42"/>
        <v/>
      </c>
      <c r="GD9" s="173" t="str">
        <f t="shared" si="43"/>
        <v/>
      </c>
      <c r="GE9" s="171" t="str">
        <f t="shared" si="44"/>
        <v/>
      </c>
      <c r="GF9" s="172" t="str">
        <f t="shared" si="45"/>
        <v/>
      </c>
      <c r="GG9" s="172" t="str">
        <f t="shared" si="46"/>
        <v/>
      </c>
      <c r="GH9" s="172" t="str">
        <f t="shared" si="47"/>
        <v/>
      </c>
      <c r="GI9" s="173" t="str">
        <f t="shared" si="48"/>
        <v/>
      </c>
      <c r="GJ9" s="171" t="str">
        <f t="shared" ref="GJ9" si="108">IF(BC9="","",BC9)</f>
        <v/>
      </c>
      <c r="GK9" s="172" t="str">
        <f t="shared" si="49"/>
        <v/>
      </c>
      <c r="GL9" s="172" t="str">
        <f t="shared" si="50"/>
        <v/>
      </c>
      <c r="GM9" s="172" t="str">
        <f t="shared" si="51"/>
        <v/>
      </c>
      <c r="GN9" s="173" t="str">
        <f t="shared" si="52"/>
        <v/>
      </c>
      <c r="GO9" s="171" t="str">
        <f t="shared" si="53"/>
        <v/>
      </c>
      <c r="GP9" s="172" t="str">
        <f t="shared" si="54"/>
        <v/>
      </c>
      <c r="GQ9" s="172" t="str">
        <f t="shared" si="55"/>
        <v/>
      </c>
      <c r="GR9" s="172" t="str">
        <f t="shared" si="56"/>
        <v/>
      </c>
      <c r="GS9" s="173" t="str">
        <f t="shared" si="57"/>
        <v/>
      </c>
      <c r="GT9" s="171" t="str">
        <f t="shared" si="58"/>
        <v/>
      </c>
      <c r="GU9" s="172" t="str">
        <f t="shared" si="59"/>
        <v/>
      </c>
      <c r="GV9" s="172" t="str">
        <f t="shared" si="60"/>
        <v/>
      </c>
      <c r="GW9" s="172" t="str">
        <f t="shared" si="61"/>
        <v/>
      </c>
      <c r="GX9" s="173" t="str">
        <f t="shared" si="62"/>
        <v/>
      </c>
      <c r="GY9" s="171" t="str">
        <f t="shared" si="63"/>
        <v/>
      </c>
      <c r="GZ9" s="172" t="str">
        <f t="shared" si="64"/>
        <v/>
      </c>
      <c r="HA9" s="172" t="str">
        <f t="shared" si="65"/>
        <v/>
      </c>
      <c r="HB9" s="172" t="str">
        <f t="shared" si="66"/>
        <v/>
      </c>
      <c r="HC9" s="173" t="str">
        <f t="shared" si="67"/>
        <v/>
      </c>
      <c r="HD9" s="171" t="str">
        <f t="shared" si="68"/>
        <v/>
      </c>
      <c r="HE9" s="172" t="str">
        <f t="shared" si="69"/>
        <v/>
      </c>
      <c r="HF9" s="172" t="str">
        <f t="shared" si="70"/>
        <v/>
      </c>
      <c r="HG9" s="172" t="str">
        <f t="shared" si="71"/>
        <v/>
      </c>
      <c r="HH9" s="173" t="str">
        <f t="shared" si="72"/>
        <v/>
      </c>
      <c r="HI9" s="171" t="str">
        <f t="shared" si="73"/>
        <v/>
      </c>
      <c r="HJ9" s="172" t="str">
        <f t="shared" si="74"/>
        <v/>
      </c>
      <c r="HK9" s="172" t="str">
        <f t="shared" si="75"/>
        <v/>
      </c>
      <c r="HL9" s="172" t="str">
        <f t="shared" si="76"/>
        <v/>
      </c>
      <c r="HM9" s="173" t="str">
        <f t="shared" si="77"/>
        <v/>
      </c>
      <c r="HN9" s="171" t="str">
        <f t="shared" si="78"/>
        <v/>
      </c>
      <c r="HO9" s="172" t="str">
        <f t="shared" si="79"/>
        <v/>
      </c>
      <c r="HP9" s="172" t="str">
        <f t="shared" si="80"/>
        <v/>
      </c>
      <c r="HQ9" s="172" t="str">
        <f t="shared" si="81"/>
        <v/>
      </c>
      <c r="HR9" s="173" t="str">
        <f t="shared" si="82"/>
        <v/>
      </c>
      <c r="HS9" s="171" t="str">
        <f t="shared" si="83"/>
        <v/>
      </c>
      <c r="HT9" s="172" t="str">
        <f t="shared" si="84"/>
        <v/>
      </c>
      <c r="HU9" s="172" t="str">
        <f t="shared" si="85"/>
        <v/>
      </c>
      <c r="HV9" s="172" t="str">
        <f t="shared" si="86"/>
        <v/>
      </c>
      <c r="HW9" s="173" t="str">
        <f t="shared" si="87"/>
        <v/>
      </c>
      <c r="HX9" s="171" t="str">
        <f t="shared" si="88"/>
        <v/>
      </c>
      <c r="HY9" s="172" t="str">
        <f t="shared" si="89"/>
        <v/>
      </c>
      <c r="HZ9" s="172" t="str">
        <f t="shared" si="90"/>
        <v/>
      </c>
      <c r="IA9" s="172" t="str">
        <f t="shared" si="91"/>
        <v/>
      </c>
      <c r="IB9" s="173" t="str">
        <f t="shared" si="92"/>
        <v/>
      </c>
      <c r="IC9" s="171" t="str">
        <f t="shared" si="93"/>
        <v/>
      </c>
      <c r="ID9" s="172" t="str">
        <f t="shared" si="94"/>
        <v/>
      </c>
      <c r="IE9" s="172" t="str">
        <f t="shared" si="95"/>
        <v/>
      </c>
      <c r="IF9" s="172" t="str">
        <f t="shared" si="96"/>
        <v/>
      </c>
      <c r="IG9" s="173" t="str">
        <f t="shared" si="97"/>
        <v/>
      </c>
      <c r="IH9" s="171" t="str">
        <f t="shared" ref="IH9" si="109">IF(DE9="","",DE9)</f>
        <v/>
      </c>
      <c r="II9" s="172" t="str">
        <f t="shared" si="98"/>
        <v/>
      </c>
      <c r="IJ9" s="172" t="str">
        <f t="shared" si="99"/>
        <v/>
      </c>
      <c r="IK9" s="172" t="str">
        <f t="shared" si="100"/>
        <v/>
      </c>
      <c r="IL9" s="173" t="str">
        <f t="shared" si="101"/>
        <v/>
      </c>
      <c r="IM9" s="171" t="str">
        <f t="shared" si="102"/>
        <v/>
      </c>
      <c r="IN9" s="172" t="str">
        <f t="shared" si="103"/>
        <v/>
      </c>
      <c r="IO9" s="172" t="str">
        <f t="shared" si="104"/>
        <v/>
      </c>
      <c r="IP9" s="172" t="str">
        <f t="shared" si="105"/>
        <v/>
      </c>
      <c r="IQ9" s="236" t="str">
        <f t="shared" si="106"/>
        <v/>
      </c>
      <c r="IR9" s="384"/>
      <c r="IS9" s="204"/>
      <c r="IT9" s="204"/>
      <c r="IU9" s="359"/>
      <c r="IV9" s="359"/>
      <c r="IW9" s="359"/>
      <c r="IX9" s="359"/>
      <c r="IY9" s="359"/>
      <c r="IZ9" s="359"/>
      <c r="JA9" s="359"/>
      <c r="JB9" s="359"/>
      <c r="JC9" s="359"/>
      <c r="JD9" s="359"/>
      <c r="JE9" s="359"/>
      <c r="JF9" s="359"/>
      <c r="JG9" s="359"/>
      <c r="JH9" s="359"/>
      <c r="JI9" s="359"/>
      <c r="JJ9" s="359"/>
      <c r="JK9" s="359"/>
      <c r="JL9" s="359"/>
      <c r="JM9" s="359"/>
    </row>
    <row r="10" spans="1:296" ht="17.25" customHeight="1">
      <c r="A10" s="208" t="str">
        <f>IF('2.Students Name'!C5="","",'2.Students Name'!C5)</f>
        <v/>
      </c>
      <c r="B10" s="209" t="str">
        <f>IF('2.Students Name'!D5="","",'2.Students Name'!D5)</f>
        <v/>
      </c>
      <c r="C10" s="210">
        <v>1</v>
      </c>
      <c r="D10" s="211"/>
      <c r="E10" s="212"/>
      <c r="F10" s="212"/>
      <c r="G10" s="212"/>
      <c r="H10" s="213"/>
      <c r="I10" s="211"/>
      <c r="J10" s="212"/>
      <c r="K10" s="212"/>
      <c r="L10" s="212"/>
      <c r="M10" s="213"/>
      <c r="N10" s="211"/>
      <c r="O10" s="212"/>
      <c r="P10" s="212"/>
      <c r="Q10" s="212"/>
      <c r="R10" s="213"/>
      <c r="S10" s="211"/>
      <c r="T10" s="212"/>
      <c r="U10" s="212"/>
      <c r="V10" s="212"/>
      <c r="W10" s="213"/>
      <c r="X10" s="211"/>
      <c r="Y10" s="212"/>
      <c r="Z10" s="212"/>
      <c r="AA10" s="212"/>
      <c r="AB10" s="213"/>
      <c r="AC10" s="211"/>
      <c r="AD10" s="212"/>
      <c r="AE10" s="212"/>
      <c r="AF10" s="212"/>
      <c r="AG10" s="213"/>
      <c r="AH10" s="211"/>
      <c r="AI10" s="212"/>
      <c r="AJ10" s="212"/>
      <c r="AK10" s="212"/>
      <c r="AL10" s="213"/>
      <c r="AM10" s="211"/>
      <c r="AN10" s="212"/>
      <c r="AO10" s="212"/>
      <c r="AP10" s="212"/>
      <c r="AQ10" s="213"/>
      <c r="AR10" s="211"/>
      <c r="AS10" s="212"/>
      <c r="AT10" s="212"/>
      <c r="AU10" s="212"/>
      <c r="AV10" s="213"/>
      <c r="AW10" s="211"/>
      <c r="AX10" s="212"/>
      <c r="AY10" s="212"/>
      <c r="AZ10" s="212"/>
      <c r="BA10" s="213"/>
      <c r="BB10" s="210">
        <v>1</v>
      </c>
      <c r="BC10" s="211"/>
      <c r="BD10" s="212"/>
      <c r="BE10" s="212"/>
      <c r="BF10" s="212"/>
      <c r="BG10" s="213"/>
      <c r="BH10" s="211"/>
      <c r="BI10" s="212"/>
      <c r="BJ10" s="212"/>
      <c r="BK10" s="212"/>
      <c r="BL10" s="213"/>
      <c r="BM10" s="211"/>
      <c r="BN10" s="212"/>
      <c r="BO10" s="212"/>
      <c r="BP10" s="212"/>
      <c r="BQ10" s="213"/>
      <c r="BR10" s="211"/>
      <c r="BS10" s="212"/>
      <c r="BT10" s="212"/>
      <c r="BU10" s="212"/>
      <c r="BV10" s="213"/>
      <c r="BW10" s="211"/>
      <c r="BX10" s="212"/>
      <c r="BY10" s="212"/>
      <c r="BZ10" s="212"/>
      <c r="CA10" s="213"/>
      <c r="CB10" s="211"/>
      <c r="CC10" s="212"/>
      <c r="CD10" s="212"/>
      <c r="CE10" s="212"/>
      <c r="CF10" s="213"/>
      <c r="CG10" s="211"/>
      <c r="CH10" s="212"/>
      <c r="CI10" s="212"/>
      <c r="CJ10" s="212"/>
      <c r="CK10" s="213"/>
      <c r="CL10" s="211"/>
      <c r="CM10" s="212"/>
      <c r="CN10" s="212"/>
      <c r="CO10" s="212"/>
      <c r="CP10" s="213"/>
      <c r="CQ10" s="211"/>
      <c r="CR10" s="212"/>
      <c r="CS10" s="212"/>
      <c r="CT10" s="212"/>
      <c r="CU10" s="213"/>
      <c r="CV10" s="211"/>
      <c r="CW10" s="212"/>
      <c r="CX10" s="212"/>
      <c r="CY10" s="212"/>
      <c r="CZ10" s="213"/>
      <c r="DA10" s="214" t="str">
        <f>IF('2.Students Name'!B5="","",'2.Students Name'!B5)</f>
        <v/>
      </c>
      <c r="DB10" s="208" t="str">
        <f>IF('2.Students Name'!C5="","",'2.Students Name'!C5)</f>
        <v/>
      </c>
      <c r="DC10" s="209" t="str">
        <f>IF('2.Students Name'!D5="","",'2.Students Name'!D5)</f>
        <v/>
      </c>
      <c r="DD10" s="210">
        <v>1</v>
      </c>
      <c r="DE10" s="211"/>
      <c r="DF10" s="212"/>
      <c r="DG10" s="212"/>
      <c r="DH10" s="212"/>
      <c r="DI10" s="213"/>
      <c r="DJ10" s="211"/>
      <c r="DK10" s="212"/>
      <c r="DL10" s="212"/>
      <c r="DM10" s="212"/>
      <c r="DN10" s="213"/>
      <c r="DO10" s="210" t="str">
        <f>IF(COUNT(DP10:DS10)=0,"",$DY$3-DP10-DQ10-DR10-DS10)</f>
        <v/>
      </c>
      <c r="DP10" s="210" t="str">
        <f>IF(A10="","",COUNTIF($EL10:$IQ10,"L")+(COUNTIF($EL10:$IQ10,"LL")*2))</f>
        <v/>
      </c>
      <c r="DQ10" s="210" t="str">
        <f>IF(A10="","",COUNTIF($EL10:$IQ10,"S")+(COUNTIF($EL10:$IQ10,"SS")*2))</f>
        <v/>
      </c>
      <c r="DR10" s="210" t="str">
        <f>IF(A10="","",COUNTIF($EL10:$IQ10,"P")+(COUNTIF($EL10:$IQ10,"PP")*2))</f>
        <v/>
      </c>
      <c r="DS10" s="210" t="str">
        <f>IF(A10="","",COUNTIF($EL10:$IQ10,"A")+(COUNTIF($EL10:$IQ10,"AA")*2))</f>
        <v/>
      </c>
      <c r="DT10" s="210" t="str">
        <f>IF(COUNT(DO10:DS10)=0,"",IF($IR$8&lt;&gt;$DY$3,"",DO10))</f>
        <v/>
      </c>
      <c r="DU10" s="215" t="str">
        <f>IF(DT10="","",DT10*100/$DY$3)</f>
        <v/>
      </c>
      <c r="DV10" s="250"/>
      <c r="DW10" s="375"/>
      <c r="DX10" s="375"/>
      <c r="DY10" s="375"/>
      <c r="DZ10" s="375"/>
      <c r="EA10" s="375"/>
      <c r="EB10" s="375"/>
      <c r="EC10" s="375"/>
      <c r="ED10" s="375"/>
      <c r="EE10" s="375"/>
      <c r="EF10" s="375"/>
      <c r="EG10" s="375"/>
      <c r="EH10" s="375"/>
      <c r="EI10" s="375"/>
      <c r="EJ10" s="260"/>
      <c r="EK10" s="206" t="str">
        <f>IF('2.Students Name'!R5="NQ","NQ",IF('2.Students Name'!R5="I","I",IF('2.Students Name'!R5="T","T","")))</f>
        <v/>
      </c>
      <c r="EL10" s="257" t="str">
        <f>IF(AND(D10="L",COUNT(D$8:D$9)=1),"L",IF(AND(D10="L",COUNT(D$8:D$9)=2),"LL",IF(AND(D10="S",COUNT(D$8:D$9)=1),"S",IF(AND(D10="S",COUNT(D$8:D$9)=2),"SS",IF(AND(D10="P",COUNT(D$8:D$9)=1),"P",IF(AND(D10="P",COUNT(D$8:D$9)=2),"PP",IF(AND(D10="A",COUNT(D$8:D$9)=1),"A",IF(AND(D10="A",COUNT(D$8:D$9)=2),"AA",""))))))))</f>
        <v/>
      </c>
      <c r="EM10" s="156" t="str">
        <f t="shared" ref="EM10:EM54" si="110">IF(AND(E10="L",COUNT(E$8:E$9)=1),"L",IF(AND(E10="L",COUNT(E$8:E$9)=2),"LL",IF(AND(E10="S",COUNT(E$8:E$9)=1),"S",IF(AND(E10="S",COUNT(E$8:E$9)=2),"SS",IF(AND(E10="P",COUNT(E$8:E$9)=1),"P",IF(AND(E10="P",COUNT(E$8:E$9)=2),"PP",IF(AND(E10="A",COUNT(E$8:E$9)=1),"A",IF(AND(E10="A",COUNT(E$8:E$9)=2),"AA",""))))))))</f>
        <v/>
      </c>
      <c r="EN10" s="156" t="str">
        <f t="shared" ref="EN10:EN54" si="111">IF(AND(F10="L",COUNT(F$8:F$9)=1),"L",IF(AND(F10="L",COUNT(F$8:F$9)=2),"LL",IF(AND(F10="S",COUNT(F$8:F$9)=1),"S",IF(AND(F10="S",COUNT(F$8:F$9)=2),"SS",IF(AND(F10="P",COUNT(F$8:F$9)=1),"P",IF(AND(F10="P",COUNT(F$8:F$9)=2),"PP",IF(AND(F10="A",COUNT(F$8:F$9)=1),"A",IF(AND(F10="A",COUNT(F$8:F$9)=2),"AA",""))))))))</f>
        <v/>
      </c>
      <c r="EO10" s="156" t="str">
        <f t="shared" ref="EO10:EO54" si="112">IF(AND(G10="L",COUNT(G$8:G$9)=1),"L",IF(AND(G10="L",COUNT(G$8:G$9)=2),"LL",IF(AND(G10="S",COUNT(G$8:G$9)=1),"S",IF(AND(G10="S",COUNT(G$8:G$9)=2),"SS",IF(AND(G10="P",COUNT(G$8:G$9)=1),"P",IF(AND(G10="P",COUNT(G$8:G$9)=2),"PP",IF(AND(G10="A",COUNT(G$8:G$9)=1),"A",IF(AND(G10="A",COUNT(G$8:G$9)=2),"AA",""))))))))</f>
        <v/>
      </c>
      <c r="EP10" s="157" t="str">
        <f t="shared" ref="EP10:EP54" si="113">IF(AND(H10="L",COUNT(H$8:H$9)=1),"L",IF(AND(H10="L",COUNT(H$8:H$9)=2),"LL",IF(AND(H10="S",COUNT(H$8:H$9)=1),"S",IF(AND(H10="S",COUNT(H$8:H$9)=2),"SS",IF(AND(H10="P",COUNT(H$8:H$9)=1),"P",IF(AND(H10="P",COUNT(H$8:H$9)=2),"PP",IF(AND(H10="A",COUNT(H$8:H$9)=1),"A",IF(AND(H10="A",COUNT(H$8:H$9)=2),"AA",""))))))))</f>
        <v/>
      </c>
      <c r="EQ10" s="158" t="str">
        <f t="shared" ref="EQ10:EQ54" si="114">IF(AND(I10="L",COUNT(I$8:I$9)=1),"L",IF(AND(I10="L",COUNT(I$8:I$9)=2),"LL",IF(AND(I10="S",COUNT(I$8:I$9)=1),"S",IF(AND(I10="S",COUNT(I$8:I$9)=2),"SS",IF(AND(I10="P",COUNT(I$8:I$9)=1),"P",IF(AND(I10="P",COUNT(I$8:I$9)=2),"PP",IF(AND(I10="A",COUNT(I$8:I$9)=1),"A",IF(AND(I10="A",COUNT(I$8:I$9)=2),"AA",""))))))))</f>
        <v/>
      </c>
      <c r="ER10" s="156" t="str">
        <f t="shared" ref="ER10:ER54" si="115">IF(AND(J10="L",COUNT(J$8:J$9)=1),"L",IF(AND(J10="L",COUNT(J$8:J$9)=2),"LL",IF(AND(J10="S",COUNT(J$8:J$9)=1),"S",IF(AND(J10="S",COUNT(J$8:J$9)=2),"SS",IF(AND(J10="P",COUNT(J$8:J$9)=1),"P",IF(AND(J10="P",COUNT(J$8:J$9)=2),"PP",IF(AND(J10="A",COUNT(J$8:J$9)=1),"A",IF(AND(J10="A",COUNT(J$8:J$9)=2),"AA",""))))))))</f>
        <v/>
      </c>
      <c r="ES10" s="156" t="str">
        <f t="shared" ref="ES10:ES54" si="116">IF(AND(K10="L",COUNT(K$8:K$9)=1),"L",IF(AND(K10="L",COUNT(K$8:K$9)=2),"LL",IF(AND(K10="S",COUNT(K$8:K$9)=1),"S",IF(AND(K10="S",COUNT(K$8:K$9)=2),"SS",IF(AND(K10="P",COUNT(K$8:K$9)=1),"P",IF(AND(K10="P",COUNT(K$8:K$9)=2),"PP",IF(AND(K10="A",COUNT(K$8:K$9)=1),"A",IF(AND(K10="A",COUNT(K$8:K$9)=2),"AA",""))))))))</f>
        <v/>
      </c>
      <c r="ET10" s="156" t="str">
        <f t="shared" ref="ET10:ET54" si="117">IF(AND(L10="L",COUNT(L$8:L$9)=1),"L",IF(AND(L10="L",COUNT(L$8:L$9)=2),"LL",IF(AND(L10="S",COUNT(L$8:L$9)=1),"S",IF(AND(L10="S",COUNT(L$8:L$9)=2),"SS",IF(AND(L10="P",COUNT(L$8:L$9)=1),"P",IF(AND(L10="P",COUNT(L$8:L$9)=2),"PP",IF(AND(L10="A",COUNT(L$8:L$9)=1),"A",IF(AND(L10="A",COUNT(L$8:L$9)=2),"AA",""))))))))</f>
        <v/>
      </c>
      <c r="EU10" s="157" t="str">
        <f t="shared" ref="EU10:EU54" si="118">IF(AND(M10="L",COUNT(M$8:M$9)=1),"L",IF(AND(M10="L",COUNT(M$8:M$9)=2),"LL",IF(AND(M10="S",COUNT(M$8:M$9)=1),"S",IF(AND(M10="S",COUNT(M$8:M$9)=2),"SS",IF(AND(M10="P",COUNT(M$8:M$9)=1),"P",IF(AND(M10="P",COUNT(M$8:M$9)=2),"PP",IF(AND(M10="A",COUNT(M$8:M$9)=1),"A",IF(AND(M10="A",COUNT(M$8:M$9)=2),"AA",""))))))))</f>
        <v/>
      </c>
      <c r="EV10" s="158" t="str">
        <f t="shared" ref="EV10:EV54" si="119">IF(AND(N10="L",COUNT(N$8:N$9)=1),"L",IF(AND(N10="L",COUNT(N$8:N$9)=2),"LL",IF(AND(N10="S",COUNT(N$8:N$9)=1),"S",IF(AND(N10="S",COUNT(N$8:N$9)=2),"SS",IF(AND(N10="P",COUNT(N$8:N$9)=1),"P",IF(AND(N10="P",COUNT(N$8:N$9)=2),"PP",IF(AND(N10="A",COUNT(N$8:N$9)=1),"A",IF(AND(N10="A",COUNT(N$8:N$9)=2),"AA",""))))))))</f>
        <v/>
      </c>
      <c r="EW10" s="156" t="str">
        <f t="shared" ref="EW10:EW54" si="120">IF(AND(O10="L",COUNT(O$8:O$9)=1),"L",IF(AND(O10="L",COUNT(O$8:O$9)=2),"LL",IF(AND(O10="S",COUNT(O$8:O$9)=1),"S",IF(AND(O10="S",COUNT(O$8:O$9)=2),"SS",IF(AND(O10="P",COUNT(O$8:O$9)=1),"P",IF(AND(O10="P",COUNT(O$8:O$9)=2),"PP",IF(AND(O10="A",COUNT(O$8:O$9)=1),"A",IF(AND(O10="A",COUNT(O$8:O$9)=2),"AA",""))))))))</f>
        <v/>
      </c>
      <c r="EX10" s="156" t="str">
        <f t="shared" ref="EX10:EX54" si="121">IF(AND(P10="L",COUNT(P$8:P$9)=1),"L",IF(AND(P10="L",COUNT(P$8:P$9)=2),"LL",IF(AND(P10="S",COUNT(P$8:P$9)=1),"S",IF(AND(P10="S",COUNT(P$8:P$9)=2),"SS",IF(AND(P10="P",COUNT(P$8:P$9)=1),"P",IF(AND(P10="P",COUNT(P$8:P$9)=2),"PP",IF(AND(P10="A",COUNT(P$8:P$9)=1),"A",IF(AND(P10="A",COUNT(P$8:P$9)=2),"AA",""))))))))</f>
        <v/>
      </c>
      <c r="EY10" s="156" t="str">
        <f t="shared" ref="EY10:EY54" si="122">IF(AND(Q10="L",COUNT(Q$8:Q$9)=1),"L",IF(AND(Q10="L",COUNT(Q$8:Q$9)=2),"LL",IF(AND(Q10="S",COUNT(Q$8:Q$9)=1),"S",IF(AND(Q10="S",COUNT(Q$8:Q$9)=2),"SS",IF(AND(Q10="P",COUNT(Q$8:Q$9)=1),"P",IF(AND(Q10="P",COUNT(Q$8:Q$9)=2),"PP",IF(AND(Q10="A",COUNT(Q$8:Q$9)=1),"A",IF(AND(Q10="A",COUNT(Q$8:Q$9)=2),"AA",""))))))))</f>
        <v/>
      </c>
      <c r="EZ10" s="157" t="str">
        <f t="shared" ref="EZ10:EZ54" si="123">IF(AND(R10="L",COUNT(R$8:R$9)=1),"L",IF(AND(R10="L",COUNT(R$8:R$9)=2),"LL",IF(AND(R10="S",COUNT(R$8:R$9)=1),"S",IF(AND(R10="S",COUNT(R$8:R$9)=2),"SS",IF(AND(R10="P",COUNT(R$8:R$9)=1),"P",IF(AND(R10="P",COUNT(R$8:R$9)=2),"PP",IF(AND(R10="A",COUNT(R$8:R$9)=1),"A",IF(AND(R10="A",COUNT(R$8:R$9)=2),"AA",""))))))))</f>
        <v/>
      </c>
      <c r="FA10" s="158" t="str">
        <f t="shared" ref="FA10:FA54" si="124">IF(AND(S10="L",COUNT(S$8:S$9)=1),"L",IF(AND(S10="L",COUNT(S$8:S$9)=2),"LL",IF(AND(S10="S",COUNT(S$8:S$9)=1),"S",IF(AND(S10="S",COUNT(S$8:S$9)=2),"SS",IF(AND(S10="P",COUNT(S$8:S$9)=1),"P",IF(AND(S10="P",COUNT(S$8:S$9)=2),"PP",IF(AND(S10="A",COUNT(S$8:S$9)=1),"A",IF(AND(S10="A",COUNT(S$8:S$9)=2),"AA",""))))))))</f>
        <v/>
      </c>
      <c r="FB10" s="156" t="str">
        <f t="shared" ref="FB10:FB54" si="125">IF(AND(T10="L",COUNT(T$8:T$9)=1),"L",IF(AND(T10="L",COUNT(T$8:T$9)=2),"LL",IF(AND(T10="S",COUNT(T$8:T$9)=1),"S",IF(AND(T10="S",COUNT(T$8:T$9)=2),"SS",IF(AND(T10="P",COUNT(T$8:T$9)=1),"P",IF(AND(T10="P",COUNT(T$8:T$9)=2),"PP",IF(AND(T10="A",COUNT(T$8:T$9)=1),"A",IF(AND(T10="A",COUNT(T$8:T$9)=2),"AA",""))))))))</f>
        <v/>
      </c>
      <c r="FC10" s="156" t="str">
        <f t="shared" ref="FC10:FC54" si="126">IF(AND(U10="L",COUNT(U$8:U$9)=1),"L",IF(AND(U10="L",COUNT(U$8:U$9)=2),"LL",IF(AND(U10="S",COUNT(U$8:U$9)=1),"S",IF(AND(U10="S",COUNT(U$8:U$9)=2),"SS",IF(AND(U10="P",COUNT(U$8:U$9)=1),"P",IF(AND(U10="P",COUNT(U$8:U$9)=2),"PP",IF(AND(U10="A",COUNT(U$8:U$9)=1),"A",IF(AND(U10="A",COUNT(U$8:U$9)=2),"AA",""))))))))</f>
        <v/>
      </c>
      <c r="FD10" s="156" t="str">
        <f t="shared" ref="FD10:FD54" si="127">IF(AND(V10="L",COUNT(V$8:V$9)=1),"L",IF(AND(V10="L",COUNT(V$8:V$9)=2),"LL",IF(AND(V10="S",COUNT(V$8:V$9)=1),"S",IF(AND(V10="S",COUNT(V$8:V$9)=2),"SS",IF(AND(V10="P",COUNT(V$8:V$9)=1),"P",IF(AND(V10="P",COUNT(V$8:V$9)=2),"PP",IF(AND(V10="A",COUNT(V$8:V$9)=1),"A",IF(AND(V10="A",COUNT(V$8:V$9)=2),"AA",""))))))))</f>
        <v/>
      </c>
      <c r="FE10" s="157" t="str">
        <f t="shared" ref="FE10:FE54" si="128">IF(AND(W10="L",COUNT(W$8:W$9)=1),"L",IF(AND(W10="L",COUNT(W$8:W$9)=2),"LL",IF(AND(W10="S",COUNT(W$8:W$9)=1),"S",IF(AND(W10="S",COUNT(W$8:W$9)=2),"SS",IF(AND(W10="P",COUNT(W$8:W$9)=1),"P",IF(AND(W10="P",COUNT(W$8:W$9)=2),"PP",IF(AND(W10="A",COUNT(W$8:W$9)=1),"A",IF(AND(W10="A",COUNT(W$8:W$9)=2),"AA",""))))))))</f>
        <v/>
      </c>
      <c r="FF10" s="158" t="str">
        <f t="shared" ref="FF10:FF54" si="129">IF(AND(X10="L",COUNT(X$8:X$9)=1),"L",IF(AND(X10="L",COUNT(X$8:X$9)=2),"LL",IF(AND(X10="S",COUNT(X$8:X$9)=1),"S",IF(AND(X10="S",COUNT(X$8:X$9)=2),"SS",IF(AND(X10="P",COUNT(X$8:X$9)=1),"P",IF(AND(X10="P",COUNT(X$8:X$9)=2),"PP",IF(AND(X10="A",COUNT(X$8:X$9)=1),"A",IF(AND(X10="A",COUNT(X$8:X$9)=2),"AA",""))))))))</f>
        <v/>
      </c>
      <c r="FG10" s="156" t="str">
        <f t="shared" ref="FG10:FG54" si="130">IF(AND(Y10="L",COUNT(Y$8:Y$9)=1),"L",IF(AND(Y10="L",COUNT(Y$8:Y$9)=2),"LL",IF(AND(Y10="S",COUNT(Y$8:Y$9)=1),"S",IF(AND(Y10="S",COUNT(Y$8:Y$9)=2),"SS",IF(AND(Y10="P",COUNT(Y$8:Y$9)=1),"P",IF(AND(Y10="P",COUNT(Y$8:Y$9)=2),"PP",IF(AND(Y10="A",COUNT(Y$8:Y$9)=1),"A",IF(AND(Y10="A",COUNT(Y$8:Y$9)=2),"AA",""))))))))</f>
        <v/>
      </c>
      <c r="FH10" s="156" t="str">
        <f t="shared" ref="FH10:FH54" si="131">IF(AND(Z10="L",COUNT(Z$8:Z$9)=1),"L",IF(AND(Z10="L",COUNT(Z$8:Z$9)=2),"LL",IF(AND(Z10="S",COUNT(Z$8:Z$9)=1),"S",IF(AND(Z10="S",COUNT(Z$8:Z$9)=2),"SS",IF(AND(Z10="P",COUNT(Z$8:Z$9)=1),"P",IF(AND(Z10="P",COUNT(Z$8:Z$9)=2),"PP",IF(AND(Z10="A",COUNT(Z$8:Z$9)=1),"A",IF(AND(Z10="A",COUNT(Z$8:Z$9)=2),"AA",""))))))))</f>
        <v/>
      </c>
      <c r="FI10" s="156" t="str">
        <f t="shared" ref="FI10:FI54" si="132">IF(AND(AA10="L",COUNT(AA$8:AA$9)=1),"L",IF(AND(AA10="L",COUNT(AA$8:AA$9)=2),"LL",IF(AND(AA10="S",COUNT(AA$8:AA$9)=1),"S",IF(AND(AA10="S",COUNT(AA$8:AA$9)=2),"SS",IF(AND(AA10="P",COUNT(AA$8:AA$9)=1),"P",IF(AND(AA10="P",COUNT(AA$8:AA$9)=2),"PP",IF(AND(AA10="A",COUNT(AA$8:AA$9)=1),"A",IF(AND(AA10="A",COUNT(AA$8:AA$9)=2),"AA",""))))))))</f>
        <v/>
      </c>
      <c r="FJ10" s="157" t="str">
        <f t="shared" ref="FJ10:FJ54" si="133">IF(AND(AB10="L",COUNT(AB$8:AB$9)=1),"L",IF(AND(AB10="L",COUNT(AB$8:AB$9)=2),"LL",IF(AND(AB10="S",COUNT(AB$8:AB$9)=1),"S",IF(AND(AB10="S",COUNT(AB$8:AB$9)=2),"SS",IF(AND(AB10="P",COUNT(AB$8:AB$9)=1),"P",IF(AND(AB10="P",COUNT(AB$8:AB$9)=2),"PP",IF(AND(AB10="A",COUNT(AB$8:AB$9)=1),"A",IF(AND(AB10="A",COUNT(AB$8:AB$9)=2),"AA",""))))))))</f>
        <v/>
      </c>
      <c r="FK10" s="158" t="str">
        <f t="shared" ref="FK10:FK54" si="134">IF(AND(AC10="L",COUNT(AC$8:AC$9)=1),"L",IF(AND(AC10="L",COUNT(AC$8:AC$9)=2),"LL",IF(AND(AC10="S",COUNT(AC$8:AC$9)=1),"S",IF(AND(AC10="S",COUNT(AC$8:AC$9)=2),"SS",IF(AND(AC10="P",COUNT(AC$8:AC$9)=1),"P",IF(AND(AC10="P",COUNT(AC$8:AC$9)=2),"PP",IF(AND(AC10="A",COUNT(AC$8:AC$9)=1),"A",IF(AND(AC10="A",COUNT(AC$8:AC$9)=2),"AA",""))))))))</f>
        <v/>
      </c>
      <c r="FL10" s="156" t="str">
        <f t="shared" ref="FL10:FL54" si="135">IF(AND(AD10="L",COUNT(AD$8:AD$9)=1),"L",IF(AND(AD10="L",COUNT(AD$8:AD$9)=2),"LL",IF(AND(AD10="S",COUNT(AD$8:AD$9)=1),"S",IF(AND(AD10="S",COUNT(AD$8:AD$9)=2),"SS",IF(AND(AD10="P",COUNT(AD$8:AD$9)=1),"P",IF(AND(AD10="P",COUNT(AD$8:AD$9)=2),"PP",IF(AND(AD10="A",COUNT(AD$8:AD$9)=1),"A",IF(AND(AD10="A",COUNT(AD$8:AD$9)=2),"AA",""))))))))</f>
        <v/>
      </c>
      <c r="FM10" s="156" t="str">
        <f t="shared" ref="FM10:FM54" si="136">IF(AND(AE10="L",COUNT(AE$8:AE$9)=1),"L",IF(AND(AE10="L",COUNT(AE$8:AE$9)=2),"LL",IF(AND(AE10="S",COUNT(AE$8:AE$9)=1),"S",IF(AND(AE10="S",COUNT(AE$8:AE$9)=2),"SS",IF(AND(AE10="P",COUNT(AE$8:AE$9)=1),"P",IF(AND(AE10="P",COUNT(AE$8:AE$9)=2),"PP",IF(AND(AE10="A",COUNT(AE$8:AE$9)=1),"A",IF(AND(AE10="A",COUNT(AE$8:AE$9)=2),"AA",""))))))))</f>
        <v/>
      </c>
      <c r="FN10" s="156" t="str">
        <f t="shared" ref="FN10:FN54" si="137">IF(AND(AF10="L",COUNT(AF$8:AF$9)=1),"L",IF(AND(AF10="L",COUNT(AF$8:AF$9)=2),"LL",IF(AND(AF10="S",COUNT(AF$8:AF$9)=1),"S",IF(AND(AF10="S",COUNT(AF$8:AF$9)=2),"SS",IF(AND(AF10="P",COUNT(AF$8:AF$9)=1),"P",IF(AND(AF10="P",COUNT(AF$8:AF$9)=2),"PP",IF(AND(AF10="A",COUNT(AF$8:AF$9)=1),"A",IF(AND(AF10="A",COUNT(AF$8:AF$9)=2),"AA",""))))))))</f>
        <v/>
      </c>
      <c r="FO10" s="157" t="str">
        <f t="shared" ref="FO10:FO54" si="138">IF(AND(AG10="L",COUNT(AG$8:AG$9)=1),"L",IF(AND(AG10="L",COUNT(AG$8:AG$9)=2),"LL",IF(AND(AG10="S",COUNT(AG$8:AG$9)=1),"S",IF(AND(AG10="S",COUNT(AG$8:AG$9)=2),"SS",IF(AND(AG10="P",COUNT(AG$8:AG$9)=1),"P",IF(AND(AG10="P",COUNT(AG$8:AG$9)=2),"PP",IF(AND(AG10="A",COUNT(AG$8:AG$9)=1),"A",IF(AND(AG10="A",COUNT(AG$8:AG$9)=2),"AA",""))))))))</f>
        <v/>
      </c>
      <c r="FP10" s="158" t="str">
        <f t="shared" ref="FP10:FP54" si="139">IF(AND(AH10="L",COUNT(AH$8:AH$9)=1),"L",IF(AND(AH10="L",COUNT(AH$8:AH$9)=2),"LL",IF(AND(AH10="S",COUNT(AH$8:AH$9)=1),"S",IF(AND(AH10="S",COUNT(AH$8:AH$9)=2),"SS",IF(AND(AH10="P",COUNT(AH$8:AH$9)=1),"P",IF(AND(AH10="P",COUNT(AH$8:AH$9)=2),"PP",IF(AND(AH10="A",COUNT(AH$8:AH$9)=1),"A",IF(AND(AH10="A",COUNT(AH$8:AH$9)=2),"AA",""))))))))</f>
        <v/>
      </c>
      <c r="FQ10" s="156" t="str">
        <f t="shared" ref="FQ10:FQ54" si="140">IF(AND(AI10="L",COUNT(AI$8:AI$9)=1),"L",IF(AND(AI10="L",COUNT(AI$8:AI$9)=2),"LL",IF(AND(AI10="S",COUNT(AI$8:AI$9)=1),"S",IF(AND(AI10="S",COUNT(AI$8:AI$9)=2),"SS",IF(AND(AI10="P",COUNT(AI$8:AI$9)=1),"P",IF(AND(AI10="P",COUNT(AI$8:AI$9)=2),"PP",IF(AND(AI10="A",COUNT(AI$8:AI$9)=1),"A",IF(AND(AI10="A",COUNT(AI$8:AI$9)=2),"AA",""))))))))</f>
        <v/>
      </c>
      <c r="FR10" s="156" t="str">
        <f t="shared" ref="FR10:FR54" si="141">IF(AND(AJ10="L",COUNT(AJ$8:AJ$9)=1),"L",IF(AND(AJ10="L",COUNT(AJ$8:AJ$9)=2),"LL",IF(AND(AJ10="S",COUNT(AJ$8:AJ$9)=1),"S",IF(AND(AJ10="S",COUNT(AJ$8:AJ$9)=2),"SS",IF(AND(AJ10="P",COUNT(AJ$8:AJ$9)=1),"P",IF(AND(AJ10="P",COUNT(AJ$8:AJ$9)=2),"PP",IF(AND(AJ10="A",COUNT(AJ$8:AJ$9)=1),"A",IF(AND(AJ10="A",COUNT(AJ$8:AJ$9)=2),"AA",""))))))))</f>
        <v/>
      </c>
      <c r="FS10" s="156" t="str">
        <f t="shared" ref="FS10:FS54" si="142">IF(AND(AK10="L",COUNT(AK$8:AK$9)=1),"L",IF(AND(AK10="L",COUNT(AK$8:AK$9)=2),"LL",IF(AND(AK10="S",COUNT(AK$8:AK$9)=1),"S",IF(AND(AK10="S",COUNT(AK$8:AK$9)=2),"SS",IF(AND(AK10="P",COUNT(AK$8:AK$9)=1),"P",IF(AND(AK10="P",COUNT(AK$8:AK$9)=2),"PP",IF(AND(AK10="A",COUNT(AK$8:AK$9)=1),"A",IF(AND(AK10="A",COUNT(AK$8:AK$9)=2),"AA",""))))))))</f>
        <v/>
      </c>
      <c r="FT10" s="157" t="str">
        <f t="shared" ref="FT10:FT54" si="143">IF(AND(AL10="L",COUNT(AL$8:AL$9)=1),"L",IF(AND(AL10="L",COUNT(AL$8:AL$9)=2),"LL",IF(AND(AL10="S",COUNT(AL$8:AL$9)=1),"S",IF(AND(AL10="S",COUNT(AL$8:AL$9)=2),"SS",IF(AND(AL10="P",COUNT(AL$8:AL$9)=1),"P",IF(AND(AL10="P",COUNT(AL$8:AL$9)=2),"PP",IF(AND(AL10="A",COUNT(AL$8:AL$9)=1),"A",IF(AND(AL10="A",COUNT(AL$8:AL$9)=2),"AA",""))))))))</f>
        <v/>
      </c>
      <c r="FU10" s="158" t="str">
        <f t="shared" ref="FU10:FU54" si="144">IF(AND(AM10="L",COUNT(AM$8:AM$9)=1),"L",IF(AND(AM10="L",COUNT(AM$8:AM$9)=2),"LL",IF(AND(AM10="S",COUNT(AM$8:AM$9)=1),"S",IF(AND(AM10="S",COUNT(AM$8:AM$9)=2),"SS",IF(AND(AM10="P",COUNT(AM$8:AM$9)=1),"P",IF(AND(AM10="P",COUNT(AM$8:AM$9)=2),"PP",IF(AND(AM10="A",COUNT(AM$8:AM$9)=1),"A",IF(AND(AM10="A",COUNT(AM$8:AM$9)=2),"AA",""))))))))</f>
        <v/>
      </c>
      <c r="FV10" s="156" t="str">
        <f t="shared" ref="FV10:FV54" si="145">IF(AND(AN10="L",COUNT(AN$8:AN$9)=1),"L",IF(AND(AN10="L",COUNT(AN$8:AN$9)=2),"LL",IF(AND(AN10="S",COUNT(AN$8:AN$9)=1),"S",IF(AND(AN10="S",COUNT(AN$8:AN$9)=2),"SS",IF(AND(AN10="P",COUNT(AN$8:AN$9)=1),"P",IF(AND(AN10="P",COUNT(AN$8:AN$9)=2),"PP",IF(AND(AN10="A",COUNT(AN$8:AN$9)=1),"A",IF(AND(AN10="A",COUNT(AN$8:AN$9)=2),"AA",""))))))))</f>
        <v/>
      </c>
      <c r="FW10" s="156" t="str">
        <f t="shared" ref="FW10:FW54" si="146">IF(AND(AO10="L",COUNT(AO$8:AO$9)=1),"L",IF(AND(AO10="L",COUNT(AO$8:AO$9)=2),"LL",IF(AND(AO10="S",COUNT(AO$8:AO$9)=1),"S",IF(AND(AO10="S",COUNT(AO$8:AO$9)=2),"SS",IF(AND(AO10="P",COUNT(AO$8:AO$9)=1),"P",IF(AND(AO10="P",COUNT(AO$8:AO$9)=2),"PP",IF(AND(AO10="A",COUNT(AO$8:AO$9)=1),"A",IF(AND(AO10="A",COUNT(AO$8:AO$9)=2),"AA",""))))))))</f>
        <v/>
      </c>
      <c r="FX10" s="156" t="str">
        <f t="shared" ref="FX10:FX54" si="147">IF(AND(AP10="L",COUNT(AP$8:AP$9)=1),"L",IF(AND(AP10="L",COUNT(AP$8:AP$9)=2),"LL",IF(AND(AP10="S",COUNT(AP$8:AP$9)=1),"S",IF(AND(AP10="S",COUNT(AP$8:AP$9)=2),"SS",IF(AND(AP10="P",COUNT(AP$8:AP$9)=1),"P",IF(AND(AP10="P",COUNT(AP$8:AP$9)=2),"PP",IF(AND(AP10="A",COUNT(AP$8:AP$9)=1),"A",IF(AND(AP10="A",COUNT(AP$8:AP$9)=2),"AA",""))))))))</f>
        <v/>
      </c>
      <c r="FY10" s="157" t="str">
        <f t="shared" ref="FY10:FY54" si="148">IF(AND(AQ10="L",COUNT(AQ$8:AQ$9)=1),"L",IF(AND(AQ10="L",COUNT(AQ$8:AQ$9)=2),"LL",IF(AND(AQ10="S",COUNT(AQ$8:AQ$9)=1),"S",IF(AND(AQ10="S",COUNT(AQ$8:AQ$9)=2),"SS",IF(AND(AQ10="P",COUNT(AQ$8:AQ$9)=1),"P",IF(AND(AQ10="P",COUNT(AQ$8:AQ$9)=2),"PP",IF(AND(AQ10="A",COUNT(AQ$8:AQ$9)=1),"A",IF(AND(AQ10="A",COUNT(AQ$8:AQ$9)=2),"AA",""))))))))</f>
        <v/>
      </c>
      <c r="FZ10" s="158" t="str">
        <f t="shared" ref="FZ10:FZ54" si="149">IF(AND(AR10="L",COUNT(AR$8:AR$9)=1),"L",IF(AND(AR10="L",COUNT(AR$8:AR$9)=2),"LL",IF(AND(AR10="S",COUNT(AR$8:AR$9)=1),"S",IF(AND(AR10="S",COUNT(AR$8:AR$9)=2),"SS",IF(AND(AR10="P",COUNT(AR$8:AR$9)=1),"P",IF(AND(AR10="P",COUNT(AR$8:AR$9)=2),"PP",IF(AND(AR10="A",COUNT(AR$8:AR$9)=1),"A",IF(AND(AR10="A",COUNT(AR$8:AR$9)=2),"AA",""))))))))</f>
        <v/>
      </c>
      <c r="GA10" s="156" t="str">
        <f t="shared" ref="GA10:GA54" si="150">IF(AND(AS10="L",COUNT(AS$8:AS$9)=1),"L",IF(AND(AS10="L",COUNT(AS$8:AS$9)=2),"LL",IF(AND(AS10="S",COUNT(AS$8:AS$9)=1),"S",IF(AND(AS10="S",COUNT(AS$8:AS$9)=2),"SS",IF(AND(AS10="P",COUNT(AS$8:AS$9)=1),"P",IF(AND(AS10="P",COUNT(AS$8:AS$9)=2),"PP",IF(AND(AS10="A",COUNT(AS$8:AS$9)=1),"A",IF(AND(AS10="A",COUNT(AS$8:AS$9)=2),"AA",""))))))))</f>
        <v/>
      </c>
      <c r="GB10" s="156" t="str">
        <f t="shared" ref="GB10:GB54" si="151">IF(AND(AT10="L",COUNT(AT$8:AT$9)=1),"L",IF(AND(AT10="L",COUNT(AT$8:AT$9)=2),"LL",IF(AND(AT10="S",COUNT(AT$8:AT$9)=1),"S",IF(AND(AT10="S",COUNT(AT$8:AT$9)=2),"SS",IF(AND(AT10="P",COUNT(AT$8:AT$9)=1),"P",IF(AND(AT10="P",COUNT(AT$8:AT$9)=2),"PP",IF(AND(AT10="A",COUNT(AT$8:AT$9)=1),"A",IF(AND(AT10="A",COUNT(AT$8:AT$9)=2),"AA",""))))))))</f>
        <v/>
      </c>
      <c r="GC10" s="156" t="str">
        <f t="shared" ref="GC10:GC54" si="152">IF(AND(AU10="L",COUNT(AU$8:AU$9)=1),"L",IF(AND(AU10="L",COUNT(AU$8:AU$9)=2),"LL",IF(AND(AU10="S",COUNT(AU$8:AU$9)=1),"S",IF(AND(AU10="S",COUNT(AU$8:AU$9)=2),"SS",IF(AND(AU10="P",COUNT(AU$8:AU$9)=1),"P",IF(AND(AU10="P",COUNT(AU$8:AU$9)=2),"PP",IF(AND(AU10="A",COUNT(AU$8:AU$9)=1),"A",IF(AND(AU10="A",COUNT(AU$8:AU$9)=2),"AA",""))))))))</f>
        <v/>
      </c>
      <c r="GD10" s="157" t="str">
        <f t="shared" ref="GD10:GD54" si="153">IF(AND(AV10="L",COUNT(AV$8:AV$9)=1),"L",IF(AND(AV10="L",COUNT(AV$8:AV$9)=2),"LL",IF(AND(AV10="S",COUNT(AV$8:AV$9)=1),"S",IF(AND(AV10="S",COUNT(AV$8:AV$9)=2),"SS",IF(AND(AV10="P",COUNT(AV$8:AV$9)=1),"P",IF(AND(AV10="P",COUNT(AV$8:AV$9)=2),"PP",IF(AND(AV10="A",COUNT(AV$8:AV$9)=1),"A",IF(AND(AV10="A",COUNT(AV$8:AV$9)=2),"AA",""))))))))</f>
        <v/>
      </c>
      <c r="GE10" s="158" t="str">
        <f t="shared" ref="GE10:GE54" si="154">IF(AND(AW10="L",COUNT(AW$8:AW$9)=1),"L",IF(AND(AW10="L",COUNT(AW$8:AW$9)=2),"LL",IF(AND(AW10="S",COUNT(AW$8:AW$9)=1),"S",IF(AND(AW10="S",COUNT(AW$8:AW$9)=2),"SS",IF(AND(AW10="P",COUNT(AW$8:AW$9)=1),"P",IF(AND(AW10="P",COUNT(AW$8:AW$9)=2),"PP",IF(AND(AW10="A",COUNT(AW$8:AW$9)=1),"A",IF(AND(AW10="A",COUNT(AW$8:AW$9)=2),"AA",""))))))))</f>
        <v/>
      </c>
      <c r="GF10" s="156" t="str">
        <f t="shared" ref="GF10:GF54" si="155">IF(AND(AX10="L",COUNT(AX$8:AX$9)=1),"L",IF(AND(AX10="L",COUNT(AX$8:AX$9)=2),"LL",IF(AND(AX10="S",COUNT(AX$8:AX$9)=1),"S",IF(AND(AX10="S",COUNT(AX$8:AX$9)=2),"SS",IF(AND(AX10="P",COUNT(AX$8:AX$9)=1),"P",IF(AND(AX10="P",COUNT(AX$8:AX$9)=2),"PP",IF(AND(AX10="A",COUNT(AX$8:AX$9)=1),"A",IF(AND(AX10="A",COUNT(AX$8:AX$9)=2),"AA",""))))))))</f>
        <v/>
      </c>
      <c r="GG10" s="156" t="str">
        <f t="shared" ref="GG10:GG54" si="156">IF(AND(AY10="L",COUNT(AY$8:AY$9)=1),"L",IF(AND(AY10="L",COUNT(AY$8:AY$9)=2),"LL",IF(AND(AY10="S",COUNT(AY$8:AY$9)=1),"S",IF(AND(AY10="S",COUNT(AY$8:AY$9)=2),"SS",IF(AND(AY10="P",COUNT(AY$8:AY$9)=1),"P",IF(AND(AY10="P",COUNT(AY$8:AY$9)=2),"PP",IF(AND(AY10="A",COUNT(AY$8:AY$9)=1),"A",IF(AND(AY10="A",COUNT(AY$8:AY$9)=2),"AA",""))))))))</f>
        <v/>
      </c>
      <c r="GH10" s="156" t="str">
        <f t="shared" ref="GH10:GH54" si="157">IF(AND(AZ10="L",COUNT(AZ$8:AZ$9)=1),"L",IF(AND(AZ10="L",COUNT(AZ$8:AZ$9)=2),"LL",IF(AND(AZ10="S",COUNT(AZ$8:AZ$9)=1),"S",IF(AND(AZ10="S",COUNT(AZ$8:AZ$9)=2),"SS",IF(AND(AZ10="P",COUNT(AZ$8:AZ$9)=1),"P",IF(AND(AZ10="P",COUNT(AZ$8:AZ$9)=2),"PP",IF(AND(AZ10="A",COUNT(AZ$8:AZ$9)=1),"A",IF(AND(AZ10="A",COUNT(AZ$8:AZ$9)=2),"AA",""))))))))</f>
        <v/>
      </c>
      <c r="GI10" s="157" t="str">
        <f t="shared" ref="GI10:GI53" si="158">IF(AND(BA10="L",COUNT(BA$8:BA$9)=1),"L",IF(AND(BA10="L",COUNT(BA$8:BA$9)=2),"LL",IF(AND(BA10="S",COUNT(BA$8:BA$9)=1),"S",IF(AND(BA10="S",COUNT(BA$8:BA$9)=2),"SS",IF(AND(BA10="P",COUNT(BA$8:BA$9)=1),"P",IF(AND(BA10="P",COUNT(BA$8:BA$9)=2),"PP",IF(AND(BA10="A",COUNT(BA$8:BA$9)=1),"A",IF(AND(BA10="A",COUNT(BA$8:BA$9)=2),"AA",""))))))))</f>
        <v/>
      </c>
      <c r="GJ10" s="158" t="str">
        <f>IF(AND(BC10="L",COUNT(BC$8:BC$9)=1),"L",IF(AND(BC10="L",COUNT(BC$8:BC$9)=2),"LL",IF(AND(BC10="S",COUNT(BC$8:BC$9)=1),"S",IF(AND(BC10="S",COUNT(BC$8:BC$9)=2),"SS",IF(AND(BC10="P",COUNT(BC$8:BC$9)=1),"P",IF(AND(BC10="P",COUNT(BC$8:BC$9)=2),"PP",IF(AND(BC10="A",COUNT(BC$8:BC$9)=1),"A",IF(AND(BC10="A",COUNT(BC$8:BC$9)=2),"AA",""))))))))</f>
        <v/>
      </c>
      <c r="GK10" s="156" t="str">
        <f t="shared" ref="GK10:GK54" si="159">IF(AND(BD10="L",COUNT(BD$8:BD$9)=1),"L",IF(AND(BD10="L",COUNT(BD$8:BD$9)=2),"LL",IF(AND(BD10="S",COUNT(BD$8:BD$9)=1),"S",IF(AND(BD10="S",COUNT(BD$8:BD$9)=2),"SS",IF(AND(BD10="P",COUNT(BD$8:BD$9)=1),"P",IF(AND(BD10="P",COUNT(BD$8:BD$9)=2),"PP",IF(AND(BD10="A",COUNT(BD$8:BD$9)=1),"A",IF(AND(BD10="A",COUNT(BD$8:BD$9)=2),"AA",""))))))))</f>
        <v/>
      </c>
      <c r="GL10" s="156" t="str">
        <f t="shared" ref="GL10:GL54" si="160">IF(AND(BE10="L",COUNT(BE$8:BE$9)=1),"L",IF(AND(BE10="L",COUNT(BE$8:BE$9)=2),"LL",IF(AND(BE10="S",COUNT(BE$8:BE$9)=1),"S",IF(AND(BE10="S",COUNT(BE$8:BE$9)=2),"SS",IF(AND(BE10="P",COUNT(BE$8:BE$9)=1),"P",IF(AND(BE10="P",COUNT(BE$8:BE$9)=2),"PP",IF(AND(BE10="A",COUNT(BE$8:BE$9)=1),"A",IF(AND(BE10="A",COUNT(BE$8:BE$9)=2),"AA",""))))))))</f>
        <v/>
      </c>
      <c r="GM10" s="156" t="str">
        <f t="shared" ref="GM10:GM54" si="161">IF(AND(BF10="L",COUNT(BF$8:BF$9)=1),"L",IF(AND(BF10="L",COUNT(BF$8:BF$9)=2),"LL",IF(AND(BF10="S",COUNT(BF$8:BF$9)=1),"S",IF(AND(BF10="S",COUNT(BF$8:BF$9)=2),"SS",IF(AND(BF10="P",COUNT(BF$8:BF$9)=1),"P",IF(AND(BF10="P",COUNT(BF$8:BF$9)=2),"PP",IF(AND(BF10="A",COUNT(BF$8:BF$9)=1),"A",IF(AND(BF10="A",COUNT(BF$8:BF$9)=2),"AA",""))))))))</f>
        <v/>
      </c>
      <c r="GN10" s="157" t="str">
        <f t="shared" ref="GN10:GN54" si="162">IF(AND(BG10="L",COUNT(BG$8:BG$9)=1),"L",IF(AND(BG10="L",COUNT(BG$8:BG$9)=2),"LL",IF(AND(BG10="S",COUNT(BG$8:BG$9)=1),"S",IF(AND(BG10="S",COUNT(BG$8:BG$9)=2),"SS",IF(AND(BG10="P",COUNT(BG$8:BG$9)=1),"P",IF(AND(BG10="P",COUNT(BG$8:BG$9)=2),"PP",IF(AND(BG10="A",COUNT(BG$8:BG$9)=1),"A",IF(AND(BG10="A",COUNT(BG$8:BG$9)=2),"AA",""))))))))</f>
        <v/>
      </c>
      <c r="GO10" s="158" t="str">
        <f t="shared" ref="GO10:GO54" si="163">IF(AND(BH10="L",COUNT(BH$8:BH$9)=1),"L",IF(AND(BH10="L",COUNT(BH$8:BH$9)=2),"LL",IF(AND(BH10="S",COUNT(BH$8:BH$9)=1),"S",IF(AND(BH10="S",COUNT(BH$8:BH$9)=2),"SS",IF(AND(BH10="P",COUNT(BH$8:BH$9)=1),"P",IF(AND(BH10="P",COUNT(BH$8:BH$9)=2),"PP",IF(AND(BH10="A",COUNT(BH$8:BH$9)=1),"A",IF(AND(BH10="A",COUNT(BH$8:BH$9)=2),"AA",""))))))))</f>
        <v/>
      </c>
      <c r="GP10" s="156" t="str">
        <f t="shared" ref="GP10:GP54" si="164">IF(AND(BI10="L",COUNT(BI$8:BI$9)=1),"L",IF(AND(BI10="L",COUNT(BI$8:BI$9)=2),"LL",IF(AND(BI10="S",COUNT(BI$8:BI$9)=1),"S",IF(AND(BI10="S",COUNT(BI$8:BI$9)=2),"SS",IF(AND(BI10="P",COUNT(BI$8:BI$9)=1),"P",IF(AND(BI10="P",COUNT(BI$8:BI$9)=2),"PP",IF(AND(BI10="A",COUNT(BI$8:BI$9)=1),"A",IF(AND(BI10="A",COUNT(BI$8:BI$9)=2),"AA",""))))))))</f>
        <v/>
      </c>
      <c r="GQ10" s="156" t="str">
        <f t="shared" ref="GQ10:GQ54" si="165">IF(AND(BJ10="L",COUNT(BJ$8:BJ$9)=1),"L",IF(AND(BJ10="L",COUNT(BJ$8:BJ$9)=2),"LL",IF(AND(BJ10="S",COUNT(BJ$8:BJ$9)=1),"S",IF(AND(BJ10="S",COUNT(BJ$8:BJ$9)=2),"SS",IF(AND(BJ10="P",COUNT(BJ$8:BJ$9)=1),"P",IF(AND(BJ10="P",COUNT(BJ$8:BJ$9)=2),"PP",IF(AND(BJ10="A",COUNT(BJ$8:BJ$9)=1),"A",IF(AND(BJ10="A",COUNT(BJ$8:BJ$9)=2),"AA",""))))))))</f>
        <v/>
      </c>
      <c r="GR10" s="156" t="str">
        <f t="shared" ref="GR10:GR54" si="166">IF(AND(BK10="L",COUNT(BK$8:BK$9)=1),"L",IF(AND(BK10="L",COUNT(BK$8:BK$9)=2),"LL",IF(AND(BK10="S",COUNT(BK$8:BK$9)=1),"S",IF(AND(BK10="S",COUNT(BK$8:BK$9)=2),"SS",IF(AND(BK10="P",COUNT(BK$8:BK$9)=1),"P",IF(AND(BK10="P",COUNT(BK$8:BK$9)=2),"PP",IF(AND(BK10="A",COUNT(BK$8:BK$9)=1),"A",IF(AND(BK10="A",COUNT(BK$8:BK$9)=2),"AA",""))))))))</f>
        <v/>
      </c>
      <c r="GS10" s="157" t="str">
        <f t="shared" ref="GS10:GS54" si="167">IF(AND(BL10="L",COUNT(BL$8:BL$9)=1),"L",IF(AND(BL10="L",COUNT(BL$8:BL$9)=2),"LL",IF(AND(BL10="S",COUNT(BL$8:BL$9)=1),"S",IF(AND(BL10="S",COUNT(BL$8:BL$9)=2),"SS",IF(AND(BL10="P",COUNT(BL$8:BL$9)=1),"P",IF(AND(BL10="P",COUNT(BL$8:BL$9)=2),"PP",IF(AND(BL10="A",COUNT(BL$8:BL$9)=1),"A",IF(AND(BL10="A",COUNT(BL$8:BL$9)=2),"AA",""))))))))</f>
        <v/>
      </c>
      <c r="GT10" s="158" t="str">
        <f t="shared" ref="GT10:GT54" si="168">IF(AND(BM10="L",COUNT(BM$8:BM$9)=1),"L",IF(AND(BM10="L",COUNT(BM$8:BM$9)=2),"LL",IF(AND(BM10="S",COUNT(BM$8:BM$9)=1),"S",IF(AND(BM10="S",COUNT(BM$8:BM$9)=2),"SS",IF(AND(BM10="P",COUNT(BM$8:BM$9)=1),"P",IF(AND(BM10="P",COUNT(BM$8:BM$9)=2),"PP",IF(AND(BM10="A",COUNT(BM$8:BM$9)=1),"A",IF(AND(BM10="A",COUNT(BM$8:BM$9)=2),"AA",""))))))))</f>
        <v/>
      </c>
      <c r="GU10" s="156" t="str">
        <f t="shared" ref="GU10:GU54" si="169">IF(AND(BN10="L",COUNT(BN$8:BN$9)=1),"L",IF(AND(BN10="L",COUNT(BN$8:BN$9)=2),"LL",IF(AND(BN10="S",COUNT(BN$8:BN$9)=1),"S",IF(AND(BN10="S",COUNT(BN$8:BN$9)=2),"SS",IF(AND(BN10="P",COUNT(BN$8:BN$9)=1),"P",IF(AND(BN10="P",COUNT(BN$8:BN$9)=2),"PP",IF(AND(BN10="A",COUNT(BN$8:BN$9)=1),"A",IF(AND(BN10="A",COUNT(BN$8:BN$9)=2),"AA",""))))))))</f>
        <v/>
      </c>
      <c r="GV10" s="156" t="str">
        <f t="shared" ref="GV10:GV54" si="170">IF(AND(BO10="L",COUNT(BO$8:BO$9)=1),"L",IF(AND(BO10="L",COUNT(BO$8:BO$9)=2),"LL",IF(AND(BO10="S",COUNT(BO$8:BO$9)=1),"S",IF(AND(BO10="S",COUNT(BO$8:BO$9)=2),"SS",IF(AND(BO10="P",COUNT(BO$8:BO$9)=1),"P",IF(AND(BO10="P",COUNT(BO$8:BO$9)=2),"PP",IF(AND(BO10="A",COUNT(BO$8:BO$9)=1),"A",IF(AND(BO10="A",COUNT(BO$8:BO$9)=2),"AA",""))))))))</f>
        <v/>
      </c>
      <c r="GW10" s="156" t="str">
        <f t="shared" ref="GW10:GW54" si="171">IF(AND(BP10="L",COUNT(BP$8:BP$9)=1),"L",IF(AND(BP10="L",COUNT(BP$8:BP$9)=2),"LL",IF(AND(BP10="S",COUNT(BP$8:BP$9)=1),"S",IF(AND(BP10="S",COUNT(BP$8:BP$9)=2),"SS",IF(AND(BP10="P",COUNT(BP$8:BP$9)=1),"P",IF(AND(BP10="P",COUNT(BP$8:BP$9)=2),"PP",IF(AND(BP10="A",COUNT(BP$8:BP$9)=1),"A",IF(AND(BP10="A",COUNT(BP$8:BP$9)=2),"AA",""))))))))</f>
        <v/>
      </c>
      <c r="GX10" s="157" t="str">
        <f t="shared" ref="GX10:GX54" si="172">IF(AND(BQ10="L",COUNT(BQ$8:BQ$9)=1),"L",IF(AND(BQ10="L",COUNT(BQ$8:BQ$9)=2),"LL",IF(AND(BQ10="S",COUNT(BQ$8:BQ$9)=1),"S",IF(AND(BQ10="S",COUNT(BQ$8:BQ$9)=2),"SS",IF(AND(BQ10="P",COUNT(BQ$8:BQ$9)=1),"P",IF(AND(BQ10="P",COUNT(BQ$8:BQ$9)=2),"PP",IF(AND(BQ10="A",COUNT(BQ$8:BQ$9)=1),"A",IF(AND(BQ10="A",COUNT(BQ$8:BQ$9)=2),"AA",""))))))))</f>
        <v/>
      </c>
      <c r="GY10" s="158" t="str">
        <f t="shared" ref="GY10:GY54" si="173">IF(AND(BR10="L",COUNT(BR$8:BR$9)=1),"L",IF(AND(BR10="L",COUNT(BR$8:BR$9)=2),"LL",IF(AND(BR10="S",COUNT(BR$8:BR$9)=1),"S",IF(AND(BR10="S",COUNT(BR$8:BR$9)=2),"SS",IF(AND(BR10="P",COUNT(BR$8:BR$9)=1),"P",IF(AND(BR10="P",COUNT(BR$8:BR$9)=2),"PP",IF(AND(BR10="A",COUNT(BR$8:BR$9)=1),"A",IF(AND(BR10="A",COUNT(BR$8:BR$9)=2),"AA",""))))))))</f>
        <v/>
      </c>
      <c r="GZ10" s="156" t="str">
        <f t="shared" ref="GZ10:GZ54" si="174">IF(AND(BS10="L",COUNT(BS$8:BS$9)=1),"L",IF(AND(BS10="L",COUNT(BS$8:BS$9)=2),"LL",IF(AND(BS10="S",COUNT(BS$8:BS$9)=1),"S",IF(AND(BS10="S",COUNT(BS$8:BS$9)=2),"SS",IF(AND(BS10="P",COUNT(BS$8:BS$9)=1),"P",IF(AND(BS10="P",COUNT(BS$8:BS$9)=2),"PP",IF(AND(BS10="A",COUNT(BS$8:BS$9)=1),"A",IF(AND(BS10="A",COUNT(BS$8:BS$9)=2),"AA",""))))))))</f>
        <v/>
      </c>
      <c r="HA10" s="156" t="str">
        <f t="shared" ref="HA10:HA54" si="175">IF(AND(BT10="L",COUNT(BT$8:BT$9)=1),"L",IF(AND(BT10="L",COUNT(BT$8:BT$9)=2),"LL",IF(AND(BT10="S",COUNT(BT$8:BT$9)=1),"S",IF(AND(BT10="S",COUNT(BT$8:BT$9)=2),"SS",IF(AND(BT10="P",COUNT(BT$8:BT$9)=1),"P",IF(AND(BT10="P",COUNT(BT$8:BT$9)=2),"PP",IF(AND(BT10="A",COUNT(BT$8:BT$9)=1),"A",IF(AND(BT10="A",COUNT(BT$8:BT$9)=2),"AA",""))))))))</f>
        <v/>
      </c>
      <c r="HB10" s="156" t="str">
        <f t="shared" ref="HB10:HB54" si="176">IF(AND(BU10="L",COUNT(BU$8:BU$9)=1),"L",IF(AND(BU10="L",COUNT(BU$8:BU$9)=2),"LL",IF(AND(BU10="S",COUNT(BU$8:BU$9)=1),"S",IF(AND(BU10="S",COUNT(BU$8:BU$9)=2),"SS",IF(AND(BU10="P",COUNT(BU$8:BU$9)=1),"P",IF(AND(BU10="P",COUNT(BU$8:BU$9)=2),"PP",IF(AND(BU10="A",COUNT(BU$8:BU$9)=1),"A",IF(AND(BU10="A",COUNT(BU$8:BU$9)=2),"AA",""))))))))</f>
        <v/>
      </c>
      <c r="HC10" s="157" t="str">
        <f t="shared" ref="HC10:HC54" si="177">IF(AND(BV10="L",COUNT(BV$8:BV$9)=1),"L",IF(AND(BV10="L",COUNT(BV$8:BV$9)=2),"LL",IF(AND(BV10="S",COUNT(BV$8:BV$9)=1),"S",IF(AND(BV10="S",COUNT(BV$8:BV$9)=2),"SS",IF(AND(BV10="P",COUNT(BV$8:BV$9)=1),"P",IF(AND(BV10="P",COUNT(BV$8:BV$9)=2),"PP",IF(AND(BV10="A",COUNT(BV$8:BV$9)=1),"A",IF(AND(BV10="A",COUNT(BV$8:BV$9)=2),"AA",""))))))))</f>
        <v/>
      </c>
      <c r="HD10" s="158" t="str">
        <f t="shared" ref="HD10:HD54" si="178">IF(AND(BW10="L",COUNT(BW$8:BW$9)=1),"L",IF(AND(BW10="L",COUNT(BW$8:BW$9)=2),"LL",IF(AND(BW10="S",COUNT(BW$8:BW$9)=1),"S",IF(AND(BW10="S",COUNT(BW$8:BW$9)=2),"SS",IF(AND(BW10="P",COUNT(BW$8:BW$9)=1),"P",IF(AND(BW10="P",COUNT(BW$8:BW$9)=2),"PP",IF(AND(BW10="A",COUNT(BW$8:BW$9)=1),"A",IF(AND(BW10="A",COUNT(BW$8:BW$9)=2),"AA",""))))))))</f>
        <v/>
      </c>
      <c r="HE10" s="156" t="str">
        <f t="shared" ref="HE10:HE54" si="179">IF(AND(BX10="L",COUNT(BX$8:BX$9)=1),"L",IF(AND(BX10="L",COUNT(BX$8:BX$9)=2),"LL",IF(AND(BX10="S",COUNT(BX$8:BX$9)=1),"S",IF(AND(BX10="S",COUNT(BX$8:BX$9)=2),"SS",IF(AND(BX10="P",COUNT(BX$8:BX$9)=1),"P",IF(AND(BX10="P",COUNT(BX$8:BX$9)=2),"PP",IF(AND(BX10="A",COUNT(BX$8:BX$9)=1),"A",IF(AND(BX10="A",COUNT(BX$8:BX$9)=2),"AA",""))))))))</f>
        <v/>
      </c>
      <c r="HF10" s="156" t="str">
        <f t="shared" ref="HF10:HF54" si="180">IF(AND(BY10="L",COUNT(BY$8:BY$9)=1),"L",IF(AND(BY10="L",COUNT(BY$8:BY$9)=2),"LL",IF(AND(BY10="S",COUNT(BY$8:BY$9)=1),"S",IF(AND(BY10="S",COUNT(BY$8:BY$9)=2),"SS",IF(AND(BY10="P",COUNT(BY$8:BY$9)=1),"P",IF(AND(BY10="P",COUNT(BY$8:BY$9)=2),"PP",IF(AND(BY10="A",COUNT(BY$8:BY$9)=1),"A",IF(AND(BY10="A",COUNT(BY$8:BY$9)=2),"AA",""))))))))</f>
        <v/>
      </c>
      <c r="HG10" s="156" t="str">
        <f t="shared" ref="HG10:HG54" si="181">IF(AND(BZ10="L",COUNT(BZ$8:BZ$9)=1),"L",IF(AND(BZ10="L",COUNT(BZ$8:BZ$9)=2),"LL",IF(AND(BZ10="S",COUNT(BZ$8:BZ$9)=1),"S",IF(AND(BZ10="S",COUNT(BZ$8:BZ$9)=2),"SS",IF(AND(BZ10="P",COUNT(BZ$8:BZ$9)=1),"P",IF(AND(BZ10="P",COUNT(BZ$8:BZ$9)=2),"PP",IF(AND(BZ10="A",COUNT(BZ$8:BZ$9)=1),"A",IF(AND(BZ10="A",COUNT(BZ$8:BZ$9)=2),"AA",""))))))))</f>
        <v/>
      </c>
      <c r="HH10" s="157" t="str">
        <f t="shared" ref="HH10:HH54" si="182">IF(AND(CA10="L",COUNT(CA$8:CA$9)=1),"L",IF(AND(CA10="L",COUNT(CA$8:CA$9)=2),"LL",IF(AND(CA10="S",COUNT(CA$8:CA$9)=1),"S",IF(AND(CA10="S",COUNT(CA$8:CA$9)=2),"SS",IF(AND(CA10="P",COUNT(CA$8:CA$9)=1),"P",IF(AND(CA10="P",COUNT(CA$8:CA$9)=2),"PP",IF(AND(CA10="A",COUNT(CA$8:CA$9)=1),"A",IF(AND(CA10="A",COUNT(CA$8:CA$9)=2),"AA",""))))))))</f>
        <v/>
      </c>
      <c r="HI10" s="158" t="str">
        <f t="shared" ref="HI10:HI54" si="183">IF(AND(CB10="L",COUNT(CB$8:CB$9)=1),"L",IF(AND(CB10="L",COUNT(CB$8:CB$9)=2),"LL",IF(AND(CB10="S",COUNT(CB$8:CB$9)=1),"S",IF(AND(CB10="S",COUNT(CB$8:CB$9)=2),"SS",IF(AND(CB10="P",COUNT(CB$8:CB$9)=1),"P",IF(AND(CB10="P",COUNT(CB$8:CB$9)=2),"PP",IF(AND(CB10="A",COUNT(CB$8:CB$9)=1),"A",IF(AND(CB10="A",COUNT(CB$8:CB$9)=2),"AA",""))))))))</f>
        <v/>
      </c>
      <c r="HJ10" s="156" t="str">
        <f t="shared" ref="HJ10:HJ54" si="184">IF(AND(CC10="L",COUNT(CC$8:CC$9)=1),"L",IF(AND(CC10="L",COUNT(CC$8:CC$9)=2),"LL",IF(AND(CC10="S",COUNT(CC$8:CC$9)=1),"S",IF(AND(CC10="S",COUNT(CC$8:CC$9)=2),"SS",IF(AND(CC10="P",COUNT(CC$8:CC$9)=1),"P",IF(AND(CC10="P",COUNT(CC$8:CC$9)=2),"PP",IF(AND(CC10="A",COUNT(CC$8:CC$9)=1),"A",IF(AND(CC10="A",COUNT(CC$8:CC$9)=2),"AA",""))))))))</f>
        <v/>
      </c>
      <c r="HK10" s="156" t="str">
        <f t="shared" ref="HK10:HK54" si="185">IF(AND(CD10="L",COUNT(CD$8:CD$9)=1),"L",IF(AND(CD10="L",COUNT(CD$8:CD$9)=2),"LL",IF(AND(CD10="S",COUNT(CD$8:CD$9)=1),"S",IF(AND(CD10="S",COUNT(CD$8:CD$9)=2),"SS",IF(AND(CD10="P",COUNT(CD$8:CD$9)=1),"P",IF(AND(CD10="P",COUNT(CD$8:CD$9)=2),"PP",IF(AND(CD10="A",COUNT(CD$8:CD$9)=1),"A",IF(AND(CD10="A",COUNT(CD$8:CD$9)=2),"AA",""))))))))</f>
        <v/>
      </c>
      <c r="HL10" s="156" t="str">
        <f t="shared" ref="HL10:HL54" si="186">IF(AND(CE10="L",COUNT(CE$8:CE$9)=1),"L",IF(AND(CE10="L",COUNT(CE$8:CE$9)=2),"LL",IF(AND(CE10="S",COUNT(CE$8:CE$9)=1),"S",IF(AND(CE10="S",COUNT(CE$8:CE$9)=2),"SS",IF(AND(CE10="P",COUNT(CE$8:CE$9)=1),"P",IF(AND(CE10="P",COUNT(CE$8:CE$9)=2),"PP",IF(AND(CE10="A",COUNT(CE$8:CE$9)=1),"A",IF(AND(CE10="A",COUNT(CE$8:CE$9)=2),"AA",""))))))))</f>
        <v/>
      </c>
      <c r="HM10" s="157" t="str">
        <f t="shared" ref="HM10:HM54" si="187">IF(AND(CF10="L",COUNT(CF$8:CF$9)=1),"L",IF(AND(CF10="L",COUNT(CF$8:CF$9)=2),"LL",IF(AND(CF10="S",COUNT(CF$8:CF$9)=1),"S",IF(AND(CF10="S",COUNT(CF$8:CF$9)=2),"SS",IF(AND(CF10="P",COUNT(CF$8:CF$9)=1),"P",IF(AND(CF10="P",COUNT(CF$8:CF$9)=2),"PP",IF(AND(CF10="A",COUNT(CF$8:CF$9)=1),"A",IF(AND(CF10="A",COUNT(CF$8:CF$9)=2),"AA",""))))))))</f>
        <v/>
      </c>
      <c r="HN10" s="158" t="str">
        <f t="shared" ref="HN10:HN54" si="188">IF(AND(CG10="L",COUNT(CG$8:CG$9)=1),"L",IF(AND(CG10="L",COUNT(CG$8:CG$9)=2),"LL",IF(AND(CG10="S",COUNT(CG$8:CG$9)=1),"S",IF(AND(CG10="S",COUNT(CG$8:CG$9)=2),"SS",IF(AND(CG10="P",COUNT(CG$8:CG$9)=1),"P",IF(AND(CG10="P",COUNT(CG$8:CG$9)=2),"PP",IF(AND(CG10="A",COUNT(CG$8:CG$9)=1),"A",IF(AND(CG10="A",COUNT(CG$8:CG$9)=2),"AA",""))))))))</f>
        <v/>
      </c>
      <c r="HO10" s="156" t="str">
        <f t="shared" ref="HO10:HO54" si="189">IF(AND(CH10="L",COUNT(CH$8:CH$9)=1),"L",IF(AND(CH10="L",COUNT(CH$8:CH$9)=2),"LL",IF(AND(CH10="S",COUNT(CH$8:CH$9)=1),"S",IF(AND(CH10="S",COUNT(CH$8:CH$9)=2),"SS",IF(AND(CH10="P",COUNT(CH$8:CH$9)=1),"P",IF(AND(CH10="P",COUNT(CH$8:CH$9)=2),"PP",IF(AND(CH10="A",COUNT(CH$8:CH$9)=1),"A",IF(AND(CH10="A",COUNT(CH$8:CH$9)=2),"AA",""))))))))</f>
        <v/>
      </c>
      <c r="HP10" s="156" t="str">
        <f t="shared" ref="HP10:HP54" si="190">IF(AND(CI10="L",COUNT(CI$8:CI$9)=1),"L",IF(AND(CI10="L",COUNT(CI$8:CI$9)=2),"LL",IF(AND(CI10="S",COUNT(CI$8:CI$9)=1),"S",IF(AND(CI10="S",COUNT(CI$8:CI$9)=2),"SS",IF(AND(CI10="P",COUNT(CI$8:CI$9)=1),"P",IF(AND(CI10="P",COUNT(CI$8:CI$9)=2),"PP",IF(AND(CI10="A",COUNT(CI$8:CI$9)=1),"A",IF(AND(CI10="A",COUNT(CI$8:CI$9)=2),"AA",""))))))))</f>
        <v/>
      </c>
      <c r="HQ10" s="156" t="str">
        <f t="shared" ref="HQ10:HQ54" si="191">IF(AND(CJ10="L",COUNT(CJ$8:CJ$9)=1),"L",IF(AND(CJ10="L",COUNT(CJ$8:CJ$9)=2),"LL",IF(AND(CJ10="S",COUNT(CJ$8:CJ$9)=1),"S",IF(AND(CJ10="S",COUNT(CJ$8:CJ$9)=2),"SS",IF(AND(CJ10="P",COUNT(CJ$8:CJ$9)=1),"P",IF(AND(CJ10="P",COUNT(CJ$8:CJ$9)=2),"PP",IF(AND(CJ10="A",COUNT(CJ$8:CJ$9)=1),"A",IF(AND(CJ10="A",COUNT(CJ$8:CJ$9)=2),"AA",""))))))))</f>
        <v/>
      </c>
      <c r="HR10" s="157" t="str">
        <f t="shared" ref="HR10:HR54" si="192">IF(AND(CK10="L",COUNT(CK$8:CK$9)=1),"L",IF(AND(CK10="L",COUNT(CK$8:CK$9)=2),"LL",IF(AND(CK10="S",COUNT(CK$8:CK$9)=1),"S",IF(AND(CK10="S",COUNT(CK$8:CK$9)=2),"SS",IF(AND(CK10="P",COUNT(CK$8:CK$9)=1),"P",IF(AND(CK10="P",COUNT(CK$8:CK$9)=2),"PP",IF(AND(CK10="A",COUNT(CK$8:CK$9)=1),"A",IF(AND(CK10="A",COUNT(CK$8:CK$9)=2),"AA",""))))))))</f>
        <v/>
      </c>
      <c r="HS10" s="158" t="str">
        <f t="shared" ref="HS10:HS54" si="193">IF(AND(CL10="L",COUNT(CL$8:CL$9)=1),"L",IF(AND(CL10="L",COUNT(CL$8:CL$9)=2),"LL",IF(AND(CL10="S",COUNT(CL$8:CL$9)=1),"S",IF(AND(CL10="S",COUNT(CL$8:CL$9)=2),"SS",IF(AND(CL10="P",COUNT(CL$8:CL$9)=1),"P",IF(AND(CL10="P",COUNT(CL$8:CL$9)=2),"PP",IF(AND(CL10="A",COUNT(CL$8:CL$9)=1),"A",IF(AND(CL10="A",COUNT(CL$8:CL$9)=2),"AA",""))))))))</f>
        <v/>
      </c>
      <c r="HT10" s="156" t="str">
        <f t="shared" ref="HT10:HT54" si="194">IF(AND(CM10="L",COUNT(CM$8:CM$9)=1),"L",IF(AND(CM10="L",COUNT(CM$8:CM$9)=2),"LL",IF(AND(CM10="S",COUNT(CM$8:CM$9)=1),"S",IF(AND(CM10="S",COUNT(CM$8:CM$9)=2),"SS",IF(AND(CM10="P",COUNT(CM$8:CM$9)=1),"P",IF(AND(CM10="P",COUNT(CM$8:CM$9)=2),"PP",IF(AND(CM10="A",COUNT(CM$8:CM$9)=1),"A",IF(AND(CM10="A",COUNT(CM$8:CM$9)=2),"AA",""))))))))</f>
        <v/>
      </c>
      <c r="HU10" s="156" t="str">
        <f t="shared" ref="HU10:HU54" si="195">IF(AND(CN10="L",COUNT(CN$8:CN$9)=1),"L",IF(AND(CN10="L",COUNT(CN$8:CN$9)=2),"LL",IF(AND(CN10="S",COUNT(CN$8:CN$9)=1),"S",IF(AND(CN10="S",COUNT(CN$8:CN$9)=2),"SS",IF(AND(CN10="P",COUNT(CN$8:CN$9)=1),"P",IF(AND(CN10="P",COUNT(CN$8:CN$9)=2),"PP",IF(AND(CN10="A",COUNT(CN$8:CN$9)=1),"A",IF(AND(CN10="A",COUNT(CN$8:CN$9)=2),"AA",""))))))))</f>
        <v/>
      </c>
      <c r="HV10" s="156" t="str">
        <f t="shared" ref="HV10:HV54" si="196">IF(AND(CO10="L",COUNT(CO$8:CO$9)=1),"L",IF(AND(CO10="L",COUNT(CO$8:CO$9)=2),"LL",IF(AND(CO10="S",COUNT(CO$8:CO$9)=1),"S",IF(AND(CO10="S",COUNT(CO$8:CO$9)=2),"SS",IF(AND(CO10="P",COUNT(CO$8:CO$9)=1),"P",IF(AND(CO10="P",COUNT(CO$8:CO$9)=2),"PP",IF(AND(CO10="A",COUNT(CO$8:CO$9)=1),"A",IF(AND(CO10="A",COUNT(CO$8:CO$9)=2),"AA",""))))))))</f>
        <v/>
      </c>
      <c r="HW10" s="157" t="str">
        <f t="shared" ref="HW10:HW54" si="197">IF(AND(CP10="L",COUNT(CP$8:CP$9)=1),"L",IF(AND(CP10="L",COUNT(CP$8:CP$9)=2),"LL",IF(AND(CP10="S",COUNT(CP$8:CP$9)=1),"S",IF(AND(CP10="S",COUNT(CP$8:CP$9)=2),"SS",IF(AND(CP10="P",COUNT(CP$8:CP$9)=1),"P",IF(AND(CP10="P",COUNT(CP$8:CP$9)=2),"PP",IF(AND(CP10="A",COUNT(CP$8:CP$9)=1),"A",IF(AND(CP10="A",COUNT(CP$8:CP$9)=2),"AA",""))))))))</f>
        <v/>
      </c>
      <c r="HX10" s="158" t="str">
        <f t="shared" ref="HX10:HX54" si="198">IF(AND(CQ10="L",COUNT(CQ$8:CQ$9)=1),"L",IF(AND(CQ10="L",COUNT(CQ$8:CQ$9)=2),"LL",IF(AND(CQ10="S",COUNT(CQ$8:CQ$9)=1),"S",IF(AND(CQ10="S",COUNT(CQ$8:CQ$9)=2),"SS",IF(AND(CQ10="P",COUNT(CQ$8:CQ$9)=1),"P",IF(AND(CQ10="P",COUNT(CQ$8:CQ$9)=2),"PP",IF(AND(CQ10="A",COUNT(CQ$8:CQ$9)=1),"A",IF(AND(CQ10="A",COUNT(CQ$8:CQ$9)=2),"AA",""))))))))</f>
        <v/>
      </c>
      <c r="HY10" s="156" t="str">
        <f t="shared" ref="HY10:HY54" si="199">IF(AND(CR10="L",COUNT(CR$8:CR$9)=1),"L",IF(AND(CR10="L",COUNT(CR$8:CR$9)=2),"LL",IF(AND(CR10="S",COUNT(CR$8:CR$9)=1),"S",IF(AND(CR10="S",COUNT(CR$8:CR$9)=2),"SS",IF(AND(CR10="P",COUNT(CR$8:CR$9)=1),"P",IF(AND(CR10="P",COUNT(CR$8:CR$9)=2),"PP",IF(AND(CR10="A",COUNT(CR$8:CR$9)=1),"A",IF(AND(CR10="A",COUNT(CR$8:CR$9)=2),"AA",""))))))))</f>
        <v/>
      </c>
      <c r="HZ10" s="156" t="str">
        <f t="shared" ref="HZ10:HZ54" si="200">IF(AND(CS10="L",COUNT(CS$8:CS$9)=1),"L",IF(AND(CS10="L",COUNT(CS$8:CS$9)=2),"LL",IF(AND(CS10="S",COUNT(CS$8:CS$9)=1),"S",IF(AND(CS10="S",COUNT(CS$8:CS$9)=2),"SS",IF(AND(CS10="P",COUNT(CS$8:CS$9)=1),"P",IF(AND(CS10="P",COUNT(CS$8:CS$9)=2),"PP",IF(AND(CS10="A",COUNT(CS$8:CS$9)=1),"A",IF(AND(CS10="A",COUNT(CS$8:CS$9)=2),"AA",""))))))))</f>
        <v/>
      </c>
      <c r="IA10" s="156" t="str">
        <f t="shared" ref="IA10:IA54" si="201">IF(AND(CT10="L",COUNT(CT$8:CT$9)=1),"L",IF(AND(CT10="L",COUNT(CT$8:CT$9)=2),"LL",IF(AND(CT10="S",COUNT(CT$8:CT$9)=1),"S",IF(AND(CT10="S",COUNT(CT$8:CT$9)=2),"SS",IF(AND(CT10="P",COUNT(CT$8:CT$9)=1),"P",IF(AND(CT10="P",COUNT(CT$8:CT$9)=2),"PP",IF(AND(CT10="A",COUNT(CT$8:CT$9)=1),"A",IF(AND(CT10="A",COUNT(CT$8:CT$9)=2),"AA",""))))))))</f>
        <v/>
      </c>
      <c r="IB10" s="157" t="str">
        <f t="shared" ref="IB10:IB54" si="202">IF(AND(CU10="L",COUNT(CU$8:CU$9)=1),"L",IF(AND(CU10="L",COUNT(CU$8:CU$9)=2),"LL",IF(AND(CU10="S",COUNT(CU$8:CU$9)=1),"S",IF(AND(CU10="S",COUNT(CU$8:CU$9)=2),"SS",IF(AND(CU10="P",COUNT(CU$8:CU$9)=1),"P",IF(AND(CU10="P",COUNT(CU$8:CU$9)=2),"PP",IF(AND(CU10="A",COUNT(CU$8:CU$9)=1),"A",IF(AND(CU10="A",COUNT(CU$8:CU$9)=2),"AA",""))))))))</f>
        <v/>
      </c>
      <c r="IC10" s="158" t="str">
        <f t="shared" ref="IC10:IC54" si="203">IF(AND(CV10="L",COUNT(CV$8:CV$9)=1),"L",IF(AND(CV10="L",COUNT(CV$8:CV$9)=2),"LL",IF(AND(CV10="S",COUNT(CV$8:CV$9)=1),"S",IF(AND(CV10="S",COUNT(CV$8:CV$9)=2),"SS",IF(AND(CV10="P",COUNT(CV$8:CV$9)=1),"P",IF(AND(CV10="P",COUNT(CV$8:CV$9)=2),"PP",IF(AND(CV10="A",COUNT(CV$8:CV$9)=1),"A",IF(AND(CV10="A",COUNT(CV$8:CV$9)=2),"AA",""))))))))</f>
        <v/>
      </c>
      <c r="ID10" s="156" t="str">
        <f t="shared" ref="ID10:ID54" si="204">IF(AND(CW10="L",COUNT(CW$8:CW$9)=1),"L",IF(AND(CW10="L",COUNT(CW$8:CW$9)=2),"LL",IF(AND(CW10="S",COUNT(CW$8:CW$9)=1),"S",IF(AND(CW10="S",COUNT(CW$8:CW$9)=2),"SS",IF(AND(CW10="P",COUNT(CW$8:CW$9)=1),"P",IF(AND(CW10="P",COUNT(CW$8:CW$9)=2),"PP",IF(AND(CW10="A",COUNT(CW$8:CW$9)=1),"A",IF(AND(CW10="A",COUNT(CW$8:CW$9)=2),"AA",""))))))))</f>
        <v/>
      </c>
      <c r="IE10" s="156" t="str">
        <f t="shared" ref="IE10:IE54" si="205">IF(AND(CX10="L",COUNT(CX$8:CX$9)=1),"L",IF(AND(CX10="L",COUNT(CX$8:CX$9)=2),"LL",IF(AND(CX10="S",COUNT(CX$8:CX$9)=1),"S",IF(AND(CX10="S",COUNT(CX$8:CX$9)=2),"SS",IF(AND(CX10="P",COUNT(CX$8:CX$9)=1),"P",IF(AND(CX10="P",COUNT(CX$8:CX$9)=2),"PP",IF(AND(CX10="A",COUNT(CX$8:CX$9)=1),"A",IF(AND(CX10="A",COUNT(CX$8:CX$9)=2),"AA",""))))))))</f>
        <v/>
      </c>
      <c r="IF10" s="156" t="str">
        <f t="shared" ref="IF10:IF54" si="206">IF(AND(CY10="L",COUNT(CY$8:CY$9)=1),"L",IF(AND(CY10="L",COUNT(CY$8:CY$9)=2),"LL",IF(AND(CY10="S",COUNT(CY$8:CY$9)=1),"S",IF(AND(CY10="S",COUNT(CY$8:CY$9)=2),"SS",IF(AND(CY10="P",COUNT(CY$8:CY$9)=1),"P",IF(AND(CY10="P",COUNT(CY$8:CY$9)=2),"PP",IF(AND(CY10="A",COUNT(CY$8:CY$9)=1),"A",IF(AND(CY10="A",COUNT(CY$8:CY$9)=2),"AA",""))))))))</f>
        <v/>
      </c>
      <c r="IG10" s="157" t="str">
        <f t="shared" ref="IG10:IG53" si="207">IF(AND(CZ10="L",COUNT(CZ$8:CZ$9)=1),"L",IF(AND(CZ10="L",COUNT(CZ$8:CZ$9)=2),"LL",IF(AND(CZ10="S",COUNT(CZ$8:CZ$9)=1),"S",IF(AND(CZ10="S",COUNT(CZ$8:CZ$9)=2),"SS",IF(AND(CZ10="P",COUNT(CZ$8:CZ$9)=1),"P",IF(AND(CZ10="P",COUNT(CZ$8:CZ$9)=2),"PP",IF(AND(CZ10="A",COUNT(CZ$8:CZ$9)=1),"A",IF(AND(CZ10="A",COUNT(CZ$8:CZ$9)=2),"AA",""))))))))</f>
        <v/>
      </c>
      <c r="IH10" s="158" t="str">
        <f>IF(AND(DE10="L",COUNT(DE$8:DE$9)=1),"L",IF(AND(DE10="L",COUNT(DE$8:DE$9)=2),"LL",IF(AND(DE10="S",COUNT(DE$8:DE$9)=1),"S",IF(AND(DE10="S",COUNT(DE$8:DE$9)=2),"SS",IF(AND(DE10="P",COUNT(DE$8:DE$9)=1),"P",IF(AND(DE10="P",COUNT(DE$8:DE$9)=2),"PP",IF(AND(DE10="A",COUNT(DE$8:DE$9)=1),"A",IF(AND(DE10="A",COUNT(DE$8:DE$9)=2),"AA",""))))))))</f>
        <v/>
      </c>
      <c r="II10" s="156" t="str">
        <f t="shared" ref="II10:II54" si="208">IF(AND(DF10="L",COUNT(DF$8:DF$9)=1),"L",IF(AND(DF10="L",COUNT(DF$8:DF$9)=2),"LL",IF(AND(DF10="S",COUNT(DF$8:DF$9)=1),"S",IF(AND(DF10="S",COUNT(DF$8:DF$9)=2),"SS",IF(AND(DF10="P",COUNT(DF$8:DF$9)=1),"P",IF(AND(DF10="P",COUNT(DF$8:DF$9)=2),"PP",IF(AND(DF10="A",COUNT(DF$8:DF$9)=1),"A",IF(AND(DF10="A",COUNT(DF$8:DF$9)=2),"AA",""))))))))</f>
        <v/>
      </c>
      <c r="IJ10" s="156" t="str">
        <f t="shared" ref="IJ10:IJ54" si="209">IF(AND(DG10="L",COUNT(DG$8:DG$9)=1),"L",IF(AND(DG10="L",COUNT(DG$8:DG$9)=2),"LL",IF(AND(DG10="S",COUNT(DG$8:DG$9)=1),"S",IF(AND(DG10="S",COUNT(DG$8:DG$9)=2),"SS",IF(AND(DG10="P",COUNT(DG$8:DG$9)=1),"P",IF(AND(DG10="P",COUNT(DG$8:DG$9)=2),"PP",IF(AND(DG10="A",COUNT(DG$8:DG$9)=1),"A",IF(AND(DG10="A",COUNT(DG$8:DG$9)=2),"AA",""))))))))</f>
        <v/>
      </c>
      <c r="IK10" s="156" t="str">
        <f t="shared" ref="IK10:IK54" si="210">IF(AND(DH10="L",COUNT(DH$8:DH$9)=1),"L",IF(AND(DH10="L",COUNT(DH$8:DH$9)=2),"LL",IF(AND(DH10="S",COUNT(DH$8:DH$9)=1),"S",IF(AND(DH10="S",COUNT(DH$8:DH$9)=2),"SS",IF(AND(DH10="P",COUNT(DH$8:DH$9)=1),"P",IF(AND(DH10="P",COUNT(DH$8:DH$9)=2),"PP",IF(AND(DH10="A",COUNT(DH$8:DH$9)=1),"A",IF(AND(DH10="A",COUNT(DH$8:DH$9)=2),"AA",""))))))))</f>
        <v/>
      </c>
      <c r="IL10" s="157" t="str">
        <f t="shared" ref="IL10:IL54" si="211">IF(AND(DI10="L",COUNT(DI$8:DI$9)=1),"L",IF(AND(DI10="L",COUNT(DI$8:DI$9)=2),"LL",IF(AND(DI10="S",COUNT(DI$8:DI$9)=1),"S",IF(AND(DI10="S",COUNT(DI$8:DI$9)=2),"SS",IF(AND(DI10="P",COUNT(DI$8:DI$9)=1),"P",IF(AND(DI10="P",COUNT(DI$8:DI$9)=2),"PP",IF(AND(DI10="A",COUNT(DI$8:DI$9)=1),"A",IF(AND(DI10="A",COUNT(DI$8:DI$9)=2),"AA",""))))))))</f>
        <v/>
      </c>
      <c r="IM10" s="158" t="str">
        <f t="shared" ref="IM10:IM54" si="212">IF(AND(DJ10="L",COUNT(DJ$8:DJ$9)=1),"L",IF(AND(DJ10="L",COUNT(DJ$8:DJ$9)=2),"LL",IF(AND(DJ10="S",COUNT(DJ$8:DJ$9)=1),"S",IF(AND(DJ10="S",COUNT(DJ$8:DJ$9)=2),"SS",IF(AND(DJ10="P",COUNT(DJ$8:DJ$9)=1),"P",IF(AND(DJ10="P",COUNT(DJ$8:DJ$9)=2),"PP",IF(AND(DJ10="A",COUNT(DJ$8:DJ$9)=1),"A",IF(AND(DJ10="A",COUNT(DJ$8:DJ$9)=2),"AA",""))))))))</f>
        <v/>
      </c>
      <c r="IN10" s="156" t="str">
        <f t="shared" ref="IN10:IN54" si="213">IF(AND(DK10="L",COUNT(DK$8:DK$9)=1),"L",IF(AND(DK10="L",COUNT(DK$8:DK$9)=2),"LL",IF(AND(DK10="S",COUNT(DK$8:DK$9)=1),"S",IF(AND(DK10="S",COUNT(DK$8:DK$9)=2),"SS",IF(AND(DK10="P",COUNT(DK$8:DK$9)=1),"P",IF(AND(DK10="P",COUNT(DK$8:DK$9)=2),"PP",IF(AND(DK10="A",COUNT(DK$8:DK$9)=1),"A",IF(AND(DK10="A",COUNT(DK$8:DK$9)=2),"AA",""))))))))</f>
        <v/>
      </c>
      <c r="IO10" s="156" t="str">
        <f t="shared" ref="IO10:IO54" si="214">IF(AND(DL10="L",COUNT(DL$8:DL$9)=1),"L",IF(AND(DL10="L",COUNT(DL$8:DL$9)=2),"LL",IF(AND(DL10="S",COUNT(DL$8:DL$9)=1),"S",IF(AND(DL10="S",COUNT(DL$8:DL$9)=2),"SS",IF(AND(DL10="P",COUNT(DL$8:DL$9)=1),"P",IF(AND(DL10="P",COUNT(DL$8:DL$9)=2),"PP",IF(AND(DL10="A",COUNT(DL$8:DL$9)=1),"A",IF(AND(DL10="A",COUNT(DL$8:DL$9)=2),"AA",""))))))))</f>
        <v/>
      </c>
      <c r="IP10" s="156" t="str">
        <f t="shared" ref="IP10:IP54" si="215">IF(AND(DM10="L",COUNT(DM$8:DM$9)=1),"L",IF(AND(DM10="L",COUNT(DM$8:DM$9)=2),"LL",IF(AND(DM10="S",COUNT(DM$8:DM$9)=1),"S",IF(AND(DM10="S",COUNT(DM$8:DM$9)=2),"SS",IF(AND(DM10="P",COUNT(DM$8:DM$9)=1),"P",IF(AND(DM10="P",COUNT(DM$8:DM$9)=2),"PP",IF(AND(DM10="A",COUNT(DM$8:DM$9)=1),"A",IF(AND(DM10="A",COUNT(DM$8:DM$9)=2),"AA",""))))))))</f>
        <v/>
      </c>
      <c r="IQ10" s="157" t="str">
        <f t="shared" ref="IQ10:IQ53" si="216">IF(AND(DN10="L",COUNT(DN$8:DN$9)=1),"L",IF(AND(DN10="L",COUNT(DN$8:DN$9)=2),"LL",IF(AND(DN10="S",COUNT(DN$8:DN$9)=1),"S",IF(AND(DN10="S",COUNT(DN$8:DN$9)=2),"SS",IF(AND(DN10="P",COUNT(DN$8:DN$9)=1),"P",IF(AND(DN10="P",COUNT(DN$8:DN$9)=2),"PP",IF(AND(DN10="A",COUNT(DN$8:DN$9)=1),"A",IF(AND(DN10="A",COUNT(DN$8:DN$9)=2),"AA",""))))))))</f>
        <v/>
      </c>
      <c r="IR10" s="206" t="str">
        <f>IF('2.Students Name'!R5="NQ","NQ",IF('2.Students Name'!R5="I","I",IF('2.Students Name'!R5="T","T","")))</f>
        <v/>
      </c>
      <c r="JB10" s="199"/>
      <c r="JC10" s="199"/>
      <c r="JD10" s="199"/>
      <c r="JE10" s="199"/>
    </row>
    <row r="11" spans="1:296" ht="17.25" customHeight="1">
      <c r="A11" s="216" t="str">
        <f>IF('2.Students Name'!C6="","",'2.Students Name'!C6)</f>
        <v/>
      </c>
      <c r="B11" s="217" t="str">
        <f>IF('2.Students Name'!D6="","",'2.Students Name'!D6)</f>
        <v/>
      </c>
      <c r="C11" s="218">
        <v>2</v>
      </c>
      <c r="D11" s="219"/>
      <c r="E11" s="220"/>
      <c r="F11" s="220"/>
      <c r="G11" s="220"/>
      <c r="H11" s="221"/>
      <c r="I11" s="219"/>
      <c r="J11" s="220"/>
      <c r="K11" s="220"/>
      <c r="L11" s="220"/>
      <c r="M11" s="221"/>
      <c r="N11" s="219"/>
      <c r="O11" s="220"/>
      <c r="P11" s="220"/>
      <c r="Q11" s="220"/>
      <c r="R11" s="221"/>
      <c r="S11" s="219"/>
      <c r="T11" s="220"/>
      <c r="U11" s="220"/>
      <c r="V11" s="220"/>
      <c r="W11" s="221"/>
      <c r="X11" s="219"/>
      <c r="Y11" s="220"/>
      <c r="Z11" s="220"/>
      <c r="AA11" s="220"/>
      <c r="AB11" s="221"/>
      <c r="AC11" s="219"/>
      <c r="AD11" s="220"/>
      <c r="AE11" s="220"/>
      <c r="AF11" s="220"/>
      <c r="AG11" s="221"/>
      <c r="AH11" s="219"/>
      <c r="AI11" s="220"/>
      <c r="AJ11" s="220"/>
      <c r="AK11" s="220"/>
      <c r="AL11" s="221"/>
      <c r="AM11" s="219"/>
      <c r="AN11" s="220"/>
      <c r="AO11" s="220"/>
      <c r="AP11" s="220"/>
      <c r="AQ11" s="221"/>
      <c r="AR11" s="219"/>
      <c r="AS11" s="220"/>
      <c r="AT11" s="220"/>
      <c r="AU11" s="220"/>
      <c r="AV11" s="221"/>
      <c r="AW11" s="219"/>
      <c r="AX11" s="220"/>
      <c r="AY11" s="220"/>
      <c r="AZ11" s="220"/>
      <c r="BA11" s="221"/>
      <c r="BB11" s="218">
        <v>2</v>
      </c>
      <c r="BC11" s="219"/>
      <c r="BD11" s="220"/>
      <c r="BE11" s="220"/>
      <c r="BF11" s="220"/>
      <c r="BG11" s="221"/>
      <c r="BH11" s="219"/>
      <c r="BI11" s="220"/>
      <c r="BJ11" s="220"/>
      <c r="BK11" s="220"/>
      <c r="BL11" s="221"/>
      <c r="BM11" s="219"/>
      <c r="BN11" s="220"/>
      <c r="BO11" s="220"/>
      <c r="BP11" s="220"/>
      <c r="BQ11" s="221"/>
      <c r="BR11" s="219"/>
      <c r="BS11" s="220"/>
      <c r="BT11" s="220"/>
      <c r="BU11" s="220"/>
      <c r="BV11" s="221"/>
      <c r="BW11" s="219"/>
      <c r="BX11" s="220"/>
      <c r="BY11" s="220"/>
      <c r="BZ11" s="220"/>
      <c r="CA11" s="221"/>
      <c r="CB11" s="219"/>
      <c r="CC11" s="220"/>
      <c r="CD11" s="220"/>
      <c r="CE11" s="220"/>
      <c r="CF11" s="221"/>
      <c r="CG11" s="219"/>
      <c r="CH11" s="220"/>
      <c r="CI11" s="220"/>
      <c r="CJ11" s="220"/>
      <c r="CK11" s="221"/>
      <c r="CL11" s="219"/>
      <c r="CM11" s="220"/>
      <c r="CN11" s="220"/>
      <c r="CO11" s="220"/>
      <c r="CP11" s="221"/>
      <c r="CQ11" s="219"/>
      <c r="CR11" s="220"/>
      <c r="CS11" s="220"/>
      <c r="CT11" s="220"/>
      <c r="CU11" s="221"/>
      <c r="CV11" s="219"/>
      <c r="CW11" s="220"/>
      <c r="CX11" s="220"/>
      <c r="CY11" s="220"/>
      <c r="CZ11" s="221"/>
      <c r="DA11" s="222" t="str">
        <f>IF('2.Students Name'!B6="","",'2.Students Name'!B6)</f>
        <v/>
      </c>
      <c r="DB11" s="216" t="str">
        <f>IF('2.Students Name'!C6="","",'2.Students Name'!C6)</f>
        <v/>
      </c>
      <c r="DC11" s="217" t="str">
        <f>IF('2.Students Name'!D6="","",'2.Students Name'!D6)</f>
        <v/>
      </c>
      <c r="DD11" s="218">
        <v>2</v>
      </c>
      <c r="DE11" s="219"/>
      <c r="DF11" s="220"/>
      <c r="DG11" s="220"/>
      <c r="DH11" s="220"/>
      <c r="DI11" s="221"/>
      <c r="DJ11" s="219"/>
      <c r="DK11" s="220"/>
      <c r="DL11" s="220"/>
      <c r="DM11" s="220"/>
      <c r="DN11" s="221"/>
      <c r="DO11" s="218" t="str">
        <f t="shared" ref="DO11:DO54" si="217">IF(COUNT(DP11:DS11)=0,"",$DY$3-DP11-DQ11-DR11-DS11)</f>
        <v/>
      </c>
      <c r="DP11" s="218" t="str">
        <f t="shared" ref="DP11:DP54" si="218">IF(A11="","",COUNTIF($EL11:$IQ11,"L")+(COUNTIF($EL11:$IQ11,"LL")*2))</f>
        <v/>
      </c>
      <c r="DQ11" s="218" t="str">
        <f t="shared" ref="DQ11:DQ54" si="219">IF(A11="","",COUNTIF($EL11:$IQ11,"S")+(COUNTIF($EL11:$IQ11,"SS")*2))</f>
        <v/>
      </c>
      <c r="DR11" s="218" t="str">
        <f t="shared" ref="DR11:DR54" si="220">IF(A11="","",COUNTIF($EL11:$IQ11,"P")+(COUNTIF($EL11:$IQ11,"PP")*2))</f>
        <v/>
      </c>
      <c r="DS11" s="218" t="str">
        <f t="shared" ref="DS11:DS54" si="221">IF(A11="","",COUNTIF($EL11:$IQ11,"A")+(COUNTIF($EL11:$IQ11,"AA")*2))</f>
        <v/>
      </c>
      <c r="DT11" s="218" t="str">
        <f t="shared" ref="DT11:DT54" si="222">IF(COUNT(DO11:DS11)=0,"",IF($IR$8&lt;&gt;$DY$3,"",DO11))</f>
        <v/>
      </c>
      <c r="DU11" s="223" t="str">
        <f t="shared" ref="DU11:DU54" si="223">IF(DT11="","",DT11*100/$DY$3)</f>
        <v/>
      </c>
      <c r="DV11" s="263"/>
      <c r="DW11" s="360"/>
      <c r="DX11" s="360"/>
      <c r="DY11" s="360"/>
      <c r="DZ11" s="360"/>
      <c r="EA11" s="360"/>
      <c r="EB11" s="360"/>
      <c r="EC11" s="360"/>
      <c r="ED11" s="360"/>
      <c r="EE11" s="360"/>
      <c r="EF11" s="360"/>
      <c r="EG11" s="360"/>
      <c r="EH11" s="360"/>
      <c r="EI11" s="360"/>
      <c r="EJ11" s="261"/>
      <c r="EK11" s="206" t="str">
        <f>IF('2.Students Name'!R6="NQ","NQ",IF('2.Students Name'!R6="I","I",IF('2.Students Name'!R6="T","T","")))</f>
        <v/>
      </c>
      <c r="EL11" s="258" t="str">
        <f t="shared" ref="EL11:EL54" si="224">IF(AND(D11="L",COUNT(D$8:D$9)=1),"L",IF(AND(D11="L",COUNT(D$8:D$9)=2),"LL",IF(AND(D11="S",COUNT(D$8:D$9)=1),"S",IF(AND(D11="S",COUNT(D$8:D$9)=2),"SS",IF(AND(D11="P",COUNT(D$8:D$9)=1),"P",IF(AND(D11="P",COUNT(D$8:D$9)=2),"PP",IF(AND(D11="A",COUNT(D$8:D$9)=1),"A",IF(AND(D11="A",COUNT(D$8:D$9)=2),"AA",""))))))))</f>
        <v/>
      </c>
      <c r="EM11" s="159" t="str">
        <f t="shared" si="110"/>
        <v/>
      </c>
      <c r="EN11" s="159" t="str">
        <f t="shared" si="111"/>
        <v/>
      </c>
      <c r="EO11" s="159" t="str">
        <f t="shared" si="112"/>
        <v/>
      </c>
      <c r="EP11" s="160" t="str">
        <f t="shared" si="113"/>
        <v/>
      </c>
      <c r="EQ11" s="161" t="str">
        <f t="shared" si="114"/>
        <v/>
      </c>
      <c r="ER11" s="159" t="str">
        <f t="shared" si="115"/>
        <v/>
      </c>
      <c r="ES11" s="159" t="str">
        <f t="shared" si="116"/>
        <v/>
      </c>
      <c r="ET11" s="159" t="str">
        <f t="shared" si="117"/>
        <v/>
      </c>
      <c r="EU11" s="160" t="str">
        <f t="shared" si="118"/>
        <v/>
      </c>
      <c r="EV11" s="161" t="str">
        <f t="shared" si="119"/>
        <v/>
      </c>
      <c r="EW11" s="159" t="str">
        <f t="shared" si="120"/>
        <v/>
      </c>
      <c r="EX11" s="159" t="str">
        <f t="shared" si="121"/>
        <v/>
      </c>
      <c r="EY11" s="159" t="str">
        <f t="shared" si="122"/>
        <v/>
      </c>
      <c r="EZ11" s="160" t="str">
        <f t="shared" si="123"/>
        <v/>
      </c>
      <c r="FA11" s="161" t="str">
        <f t="shared" si="124"/>
        <v/>
      </c>
      <c r="FB11" s="159" t="str">
        <f t="shared" si="125"/>
        <v/>
      </c>
      <c r="FC11" s="159" t="str">
        <f t="shared" si="126"/>
        <v/>
      </c>
      <c r="FD11" s="159" t="str">
        <f t="shared" si="127"/>
        <v/>
      </c>
      <c r="FE11" s="160" t="str">
        <f t="shared" si="128"/>
        <v/>
      </c>
      <c r="FF11" s="161" t="str">
        <f t="shared" si="129"/>
        <v/>
      </c>
      <c r="FG11" s="159" t="str">
        <f t="shared" si="130"/>
        <v/>
      </c>
      <c r="FH11" s="159" t="str">
        <f t="shared" si="131"/>
        <v/>
      </c>
      <c r="FI11" s="159" t="str">
        <f t="shared" si="132"/>
        <v/>
      </c>
      <c r="FJ11" s="160" t="str">
        <f t="shared" si="133"/>
        <v/>
      </c>
      <c r="FK11" s="161" t="str">
        <f t="shared" si="134"/>
        <v/>
      </c>
      <c r="FL11" s="159" t="str">
        <f t="shared" si="135"/>
        <v/>
      </c>
      <c r="FM11" s="159" t="str">
        <f t="shared" si="136"/>
        <v/>
      </c>
      <c r="FN11" s="159" t="str">
        <f t="shared" si="137"/>
        <v/>
      </c>
      <c r="FO11" s="160" t="str">
        <f t="shared" si="138"/>
        <v/>
      </c>
      <c r="FP11" s="161" t="str">
        <f t="shared" si="139"/>
        <v/>
      </c>
      <c r="FQ11" s="159" t="str">
        <f t="shared" si="140"/>
        <v/>
      </c>
      <c r="FR11" s="159" t="str">
        <f t="shared" si="141"/>
        <v/>
      </c>
      <c r="FS11" s="159" t="str">
        <f t="shared" si="142"/>
        <v/>
      </c>
      <c r="FT11" s="160" t="str">
        <f t="shared" si="143"/>
        <v/>
      </c>
      <c r="FU11" s="161" t="str">
        <f t="shared" si="144"/>
        <v/>
      </c>
      <c r="FV11" s="159" t="str">
        <f t="shared" si="145"/>
        <v/>
      </c>
      <c r="FW11" s="159" t="str">
        <f t="shared" si="146"/>
        <v/>
      </c>
      <c r="FX11" s="159" t="str">
        <f t="shared" si="147"/>
        <v/>
      </c>
      <c r="FY11" s="160" t="str">
        <f t="shared" si="148"/>
        <v/>
      </c>
      <c r="FZ11" s="161" t="str">
        <f t="shared" si="149"/>
        <v/>
      </c>
      <c r="GA11" s="159" t="str">
        <f t="shared" si="150"/>
        <v/>
      </c>
      <c r="GB11" s="159" t="str">
        <f t="shared" si="151"/>
        <v/>
      </c>
      <c r="GC11" s="159" t="str">
        <f t="shared" si="152"/>
        <v/>
      </c>
      <c r="GD11" s="160" t="str">
        <f t="shared" si="153"/>
        <v/>
      </c>
      <c r="GE11" s="161" t="str">
        <f t="shared" si="154"/>
        <v/>
      </c>
      <c r="GF11" s="159" t="str">
        <f t="shared" si="155"/>
        <v/>
      </c>
      <c r="GG11" s="159" t="str">
        <f t="shared" si="156"/>
        <v/>
      </c>
      <c r="GH11" s="159" t="str">
        <f t="shared" si="157"/>
        <v/>
      </c>
      <c r="GI11" s="160" t="str">
        <f t="shared" si="158"/>
        <v/>
      </c>
      <c r="GJ11" s="161" t="str">
        <f t="shared" ref="GJ11:GJ54" si="225">IF(AND(BC11="L",COUNT(BC$8:BC$9)=1),"L",IF(AND(BC11="L",COUNT(BC$8:BC$9)=2),"LL",IF(AND(BC11="S",COUNT(BC$8:BC$9)=1),"S",IF(AND(BC11="S",COUNT(BC$8:BC$9)=2),"SS",IF(AND(BC11="P",COUNT(BC$8:BC$9)=1),"P",IF(AND(BC11="P",COUNT(BC$8:BC$9)=2),"PP",IF(AND(BC11="A",COUNT(BC$8:BC$9)=1),"A",IF(AND(BC11="A",COUNT(BC$8:BC$9)=2),"AA",""))))))))</f>
        <v/>
      </c>
      <c r="GK11" s="159" t="str">
        <f t="shared" si="159"/>
        <v/>
      </c>
      <c r="GL11" s="159" t="str">
        <f t="shared" si="160"/>
        <v/>
      </c>
      <c r="GM11" s="159" t="str">
        <f t="shared" si="161"/>
        <v/>
      </c>
      <c r="GN11" s="160" t="str">
        <f t="shared" si="162"/>
        <v/>
      </c>
      <c r="GO11" s="161" t="str">
        <f t="shared" si="163"/>
        <v/>
      </c>
      <c r="GP11" s="159" t="str">
        <f t="shared" si="164"/>
        <v/>
      </c>
      <c r="GQ11" s="159" t="str">
        <f t="shared" si="165"/>
        <v/>
      </c>
      <c r="GR11" s="159" t="str">
        <f t="shared" si="166"/>
        <v/>
      </c>
      <c r="GS11" s="160" t="str">
        <f t="shared" si="167"/>
        <v/>
      </c>
      <c r="GT11" s="161" t="str">
        <f t="shared" si="168"/>
        <v/>
      </c>
      <c r="GU11" s="159" t="str">
        <f t="shared" si="169"/>
        <v/>
      </c>
      <c r="GV11" s="159" t="str">
        <f t="shared" si="170"/>
        <v/>
      </c>
      <c r="GW11" s="159" t="str">
        <f t="shared" si="171"/>
        <v/>
      </c>
      <c r="GX11" s="160" t="str">
        <f t="shared" si="172"/>
        <v/>
      </c>
      <c r="GY11" s="161" t="str">
        <f t="shared" si="173"/>
        <v/>
      </c>
      <c r="GZ11" s="159" t="str">
        <f t="shared" si="174"/>
        <v/>
      </c>
      <c r="HA11" s="159" t="str">
        <f t="shared" si="175"/>
        <v/>
      </c>
      <c r="HB11" s="159" t="str">
        <f t="shared" si="176"/>
        <v/>
      </c>
      <c r="HC11" s="160" t="str">
        <f t="shared" si="177"/>
        <v/>
      </c>
      <c r="HD11" s="161" t="str">
        <f t="shared" si="178"/>
        <v/>
      </c>
      <c r="HE11" s="159" t="str">
        <f t="shared" si="179"/>
        <v/>
      </c>
      <c r="HF11" s="159" t="str">
        <f t="shared" si="180"/>
        <v/>
      </c>
      <c r="HG11" s="159" t="str">
        <f t="shared" si="181"/>
        <v/>
      </c>
      <c r="HH11" s="160" t="str">
        <f t="shared" si="182"/>
        <v/>
      </c>
      <c r="HI11" s="161" t="str">
        <f t="shared" si="183"/>
        <v/>
      </c>
      <c r="HJ11" s="159" t="str">
        <f t="shared" si="184"/>
        <v/>
      </c>
      <c r="HK11" s="159" t="str">
        <f t="shared" si="185"/>
        <v/>
      </c>
      <c r="HL11" s="159" t="str">
        <f t="shared" si="186"/>
        <v/>
      </c>
      <c r="HM11" s="160" t="str">
        <f t="shared" si="187"/>
        <v/>
      </c>
      <c r="HN11" s="161" t="str">
        <f t="shared" si="188"/>
        <v/>
      </c>
      <c r="HO11" s="159" t="str">
        <f t="shared" si="189"/>
        <v/>
      </c>
      <c r="HP11" s="159" t="str">
        <f t="shared" si="190"/>
        <v/>
      </c>
      <c r="HQ11" s="159" t="str">
        <f t="shared" si="191"/>
        <v/>
      </c>
      <c r="HR11" s="160" t="str">
        <f t="shared" si="192"/>
        <v/>
      </c>
      <c r="HS11" s="161" t="str">
        <f t="shared" si="193"/>
        <v/>
      </c>
      <c r="HT11" s="159" t="str">
        <f t="shared" si="194"/>
        <v/>
      </c>
      <c r="HU11" s="159" t="str">
        <f t="shared" si="195"/>
        <v/>
      </c>
      <c r="HV11" s="159" t="str">
        <f t="shared" si="196"/>
        <v/>
      </c>
      <c r="HW11" s="160" t="str">
        <f t="shared" si="197"/>
        <v/>
      </c>
      <c r="HX11" s="161" t="str">
        <f t="shared" si="198"/>
        <v/>
      </c>
      <c r="HY11" s="159" t="str">
        <f t="shared" si="199"/>
        <v/>
      </c>
      <c r="HZ11" s="159" t="str">
        <f t="shared" si="200"/>
        <v/>
      </c>
      <c r="IA11" s="159" t="str">
        <f t="shared" si="201"/>
        <v/>
      </c>
      <c r="IB11" s="160" t="str">
        <f t="shared" si="202"/>
        <v/>
      </c>
      <c r="IC11" s="161" t="str">
        <f t="shared" si="203"/>
        <v/>
      </c>
      <c r="ID11" s="159" t="str">
        <f t="shared" si="204"/>
        <v/>
      </c>
      <c r="IE11" s="159" t="str">
        <f t="shared" si="205"/>
        <v/>
      </c>
      <c r="IF11" s="159" t="str">
        <f t="shared" si="206"/>
        <v/>
      </c>
      <c r="IG11" s="160" t="str">
        <f t="shared" si="207"/>
        <v/>
      </c>
      <c r="IH11" s="161" t="str">
        <f t="shared" ref="IH11:IH54" si="226">IF(AND(DE11="L",COUNT(DE$8:DE$9)=1),"L",IF(AND(DE11="L",COUNT(DE$8:DE$9)=2),"LL",IF(AND(DE11="S",COUNT(DE$8:DE$9)=1),"S",IF(AND(DE11="S",COUNT(DE$8:DE$9)=2),"SS",IF(AND(DE11="P",COUNT(DE$8:DE$9)=1),"P",IF(AND(DE11="P",COUNT(DE$8:DE$9)=2),"PP",IF(AND(DE11="A",COUNT(DE$8:DE$9)=1),"A",IF(AND(DE11="A",COUNT(DE$8:DE$9)=2),"AA",""))))))))</f>
        <v/>
      </c>
      <c r="II11" s="159" t="str">
        <f t="shared" si="208"/>
        <v/>
      </c>
      <c r="IJ11" s="159" t="str">
        <f t="shared" si="209"/>
        <v/>
      </c>
      <c r="IK11" s="159" t="str">
        <f t="shared" si="210"/>
        <v/>
      </c>
      <c r="IL11" s="160" t="str">
        <f t="shared" si="211"/>
        <v/>
      </c>
      <c r="IM11" s="161" t="str">
        <f t="shared" si="212"/>
        <v/>
      </c>
      <c r="IN11" s="159" t="str">
        <f t="shared" si="213"/>
        <v/>
      </c>
      <c r="IO11" s="159" t="str">
        <f t="shared" si="214"/>
        <v/>
      </c>
      <c r="IP11" s="159" t="str">
        <f t="shared" si="215"/>
        <v/>
      </c>
      <c r="IQ11" s="160" t="str">
        <f t="shared" si="216"/>
        <v/>
      </c>
      <c r="IR11" s="206" t="str">
        <f>IF('2.Students Name'!R6="NQ","NQ",IF('2.Students Name'!R6="I","I",IF('2.Students Name'!R6="T","T","")))</f>
        <v/>
      </c>
    </row>
    <row r="12" spans="1:296" ht="17.25" customHeight="1">
      <c r="A12" s="216" t="str">
        <f>IF('2.Students Name'!C7="","",'2.Students Name'!C7)</f>
        <v/>
      </c>
      <c r="B12" s="217" t="str">
        <f>IF('2.Students Name'!D7="","",'2.Students Name'!D7)</f>
        <v/>
      </c>
      <c r="C12" s="218">
        <v>3</v>
      </c>
      <c r="D12" s="219"/>
      <c r="E12" s="220"/>
      <c r="F12" s="220"/>
      <c r="G12" s="220"/>
      <c r="H12" s="221"/>
      <c r="I12" s="219"/>
      <c r="J12" s="220"/>
      <c r="K12" s="220"/>
      <c r="L12" s="220"/>
      <c r="M12" s="221"/>
      <c r="N12" s="219"/>
      <c r="O12" s="220"/>
      <c r="P12" s="220"/>
      <c r="Q12" s="220"/>
      <c r="R12" s="221"/>
      <c r="S12" s="219"/>
      <c r="T12" s="220"/>
      <c r="U12" s="220"/>
      <c r="V12" s="220"/>
      <c r="W12" s="221"/>
      <c r="X12" s="219"/>
      <c r="Y12" s="220"/>
      <c r="Z12" s="220"/>
      <c r="AA12" s="220"/>
      <c r="AB12" s="221"/>
      <c r="AC12" s="219"/>
      <c r="AD12" s="220"/>
      <c r="AE12" s="220"/>
      <c r="AF12" s="220"/>
      <c r="AG12" s="221"/>
      <c r="AH12" s="219"/>
      <c r="AI12" s="220"/>
      <c r="AJ12" s="220"/>
      <c r="AK12" s="220"/>
      <c r="AL12" s="221"/>
      <c r="AM12" s="219"/>
      <c r="AN12" s="220"/>
      <c r="AO12" s="220"/>
      <c r="AP12" s="220"/>
      <c r="AQ12" s="221"/>
      <c r="AR12" s="219"/>
      <c r="AS12" s="220"/>
      <c r="AT12" s="220"/>
      <c r="AU12" s="220"/>
      <c r="AV12" s="221"/>
      <c r="AW12" s="219"/>
      <c r="AX12" s="220"/>
      <c r="AY12" s="220"/>
      <c r="AZ12" s="220"/>
      <c r="BA12" s="221"/>
      <c r="BB12" s="218">
        <v>3</v>
      </c>
      <c r="BC12" s="219"/>
      <c r="BD12" s="220"/>
      <c r="BE12" s="220"/>
      <c r="BF12" s="220"/>
      <c r="BG12" s="221"/>
      <c r="BH12" s="219"/>
      <c r="BI12" s="220"/>
      <c r="BJ12" s="220"/>
      <c r="BK12" s="220"/>
      <c r="BL12" s="221"/>
      <c r="BM12" s="219"/>
      <c r="BN12" s="220"/>
      <c r="BO12" s="220"/>
      <c r="BP12" s="220"/>
      <c r="BQ12" s="221"/>
      <c r="BR12" s="219"/>
      <c r="BS12" s="220"/>
      <c r="BT12" s="220"/>
      <c r="BU12" s="220"/>
      <c r="BV12" s="221"/>
      <c r="BW12" s="219"/>
      <c r="BX12" s="220"/>
      <c r="BY12" s="220"/>
      <c r="BZ12" s="220"/>
      <c r="CA12" s="221"/>
      <c r="CB12" s="219"/>
      <c r="CC12" s="220"/>
      <c r="CD12" s="220"/>
      <c r="CE12" s="220"/>
      <c r="CF12" s="221"/>
      <c r="CG12" s="219"/>
      <c r="CH12" s="220"/>
      <c r="CI12" s="220"/>
      <c r="CJ12" s="220"/>
      <c r="CK12" s="221"/>
      <c r="CL12" s="219"/>
      <c r="CM12" s="220"/>
      <c r="CN12" s="220"/>
      <c r="CO12" s="220"/>
      <c r="CP12" s="221"/>
      <c r="CQ12" s="219"/>
      <c r="CR12" s="220"/>
      <c r="CS12" s="220"/>
      <c r="CT12" s="220"/>
      <c r="CU12" s="221"/>
      <c r="CV12" s="219"/>
      <c r="CW12" s="220"/>
      <c r="CX12" s="220"/>
      <c r="CY12" s="220"/>
      <c r="CZ12" s="221"/>
      <c r="DA12" s="222" t="str">
        <f>IF('2.Students Name'!B7="","",'2.Students Name'!B7)</f>
        <v/>
      </c>
      <c r="DB12" s="216" t="str">
        <f>IF('2.Students Name'!C7="","",'2.Students Name'!C7)</f>
        <v/>
      </c>
      <c r="DC12" s="217" t="str">
        <f>IF('2.Students Name'!D7="","",'2.Students Name'!D7)</f>
        <v/>
      </c>
      <c r="DD12" s="218">
        <v>3</v>
      </c>
      <c r="DE12" s="219"/>
      <c r="DF12" s="220"/>
      <c r="DG12" s="220"/>
      <c r="DH12" s="220"/>
      <c r="DI12" s="221"/>
      <c r="DJ12" s="219"/>
      <c r="DK12" s="220"/>
      <c r="DL12" s="220"/>
      <c r="DM12" s="220"/>
      <c r="DN12" s="221"/>
      <c r="DO12" s="218" t="str">
        <f t="shared" si="217"/>
        <v/>
      </c>
      <c r="DP12" s="218" t="str">
        <f t="shared" si="218"/>
        <v/>
      </c>
      <c r="DQ12" s="218" t="str">
        <f t="shared" si="219"/>
        <v/>
      </c>
      <c r="DR12" s="218" t="str">
        <f t="shared" si="220"/>
        <v/>
      </c>
      <c r="DS12" s="218" t="str">
        <f t="shared" si="221"/>
        <v/>
      </c>
      <c r="DT12" s="218" t="str">
        <f t="shared" si="222"/>
        <v/>
      </c>
      <c r="DU12" s="223" t="str">
        <f t="shared" si="223"/>
        <v/>
      </c>
      <c r="DV12" s="263"/>
      <c r="DW12" s="360"/>
      <c r="DX12" s="360"/>
      <c r="DY12" s="360"/>
      <c r="DZ12" s="360"/>
      <c r="EA12" s="360"/>
      <c r="EB12" s="360"/>
      <c r="EC12" s="360"/>
      <c r="ED12" s="360"/>
      <c r="EE12" s="360"/>
      <c r="EF12" s="360"/>
      <c r="EG12" s="360"/>
      <c r="EH12" s="360"/>
      <c r="EI12" s="360"/>
      <c r="EJ12" s="261"/>
      <c r="EK12" s="206" t="str">
        <f>IF('2.Students Name'!R7="NQ","NQ",IF('2.Students Name'!R7="I","I",IF('2.Students Name'!R7="T","T","")))</f>
        <v/>
      </c>
      <c r="EL12" s="258" t="str">
        <f t="shared" si="224"/>
        <v/>
      </c>
      <c r="EM12" s="159" t="str">
        <f t="shared" si="110"/>
        <v/>
      </c>
      <c r="EN12" s="159" t="str">
        <f t="shared" si="111"/>
        <v/>
      </c>
      <c r="EO12" s="159" t="str">
        <f t="shared" si="112"/>
        <v/>
      </c>
      <c r="EP12" s="160" t="str">
        <f t="shared" si="113"/>
        <v/>
      </c>
      <c r="EQ12" s="161" t="str">
        <f t="shared" si="114"/>
        <v/>
      </c>
      <c r="ER12" s="159" t="str">
        <f t="shared" si="115"/>
        <v/>
      </c>
      <c r="ES12" s="159" t="str">
        <f t="shared" si="116"/>
        <v/>
      </c>
      <c r="ET12" s="159" t="str">
        <f t="shared" si="117"/>
        <v/>
      </c>
      <c r="EU12" s="160" t="str">
        <f t="shared" si="118"/>
        <v/>
      </c>
      <c r="EV12" s="161" t="str">
        <f t="shared" si="119"/>
        <v/>
      </c>
      <c r="EW12" s="159" t="str">
        <f t="shared" si="120"/>
        <v/>
      </c>
      <c r="EX12" s="159" t="str">
        <f t="shared" si="121"/>
        <v/>
      </c>
      <c r="EY12" s="159" t="str">
        <f t="shared" si="122"/>
        <v/>
      </c>
      <c r="EZ12" s="160" t="str">
        <f t="shared" si="123"/>
        <v/>
      </c>
      <c r="FA12" s="161" t="str">
        <f t="shared" si="124"/>
        <v/>
      </c>
      <c r="FB12" s="159" t="str">
        <f t="shared" si="125"/>
        <v/>
      </c>
      <c r="FC12" s="159" t="str">
        <f t="shared" si="126"/>
        <v/>
      </c>
      <c r="FD12" s="159" t="str">
        <f t="shared" si="127"/>
        <v/>
      </c>
      <c r="FE12" s="160" t="str">
        <f t="shared" si="128"/>
        <v/>
      </c>
      <c r="FF12" s="161" t="str">
        <f t="shared" si="129"/>
        <v/>
      </c>
      <c r="FG12" s="159" t="str">
        <f t="shared" si="130"/>
        <v/>
      </c>
      <c r="FH12" s="159" t="str">
        <f t="shared" si="131"/>
        <v/>
      </c>
      <c r="FI12" s="159" t="str">
        <f t="shared" si="132"/>
        <v/>
      </c>
      <c r="FJ12" s="160" t="str">
        <f t="shared" si="133"/>
        <v/>
      </c>
      <c r="FK12" s="161" t="str">
        <f t="shared" si="134"/>
        <v/>
      </c>
      <c r="FL12" s="159" t="str">
        <f t="shared" si="135"/>
        <v/>
      </c>
      <c r="FM12" s="159" t="str">
        <f t="shared" si="136"/>
        <v/>
      </c>
      <c r="FN12" s="159" t="str">
        <f t="shared" si="137"/>
        <v/>
      </c>
      <c r="FO12" s="160" t="str">
        <f t="shared" si="138"/>
        <v/>
      </c>
      <c r="FP12" s="161" t="str">
        <f t="shared" si="139"/>
        <v/>
      </c>
      <c r="FQ12" s="159" t="str">
        <f t="shared" si="140"/>
        <v/>
      </c>
      <c r="FR12" s="159" t="str">
        <f t="shared" si="141"/>
        <v/>
      </c>
      <c r="FS12" s="159" t="str">
        <f t="shared" si="142"/>
        <v/>
      </c>
      <c r="FT12" s="160" t="str">
        <f t="shared" si="143"/>
        <v/>
      </c>
      <c r="FU12" s="161" t="str">
        <f t="shared" si="144"/>
        <v/>
      </c>
      <c r="FV12" s="159" t="str">
        <f t="shared" si="145"/>
        <v/>
      </c>
      <c r="FW12" s="159" t="str">
        <f t="shared" si="146"/>
        <v/>
      </c>
      <c r="FX12" s="159" t="str">
        <f t="shared" si="147"/>
        <v/>
      </c>
      <c r="FY12" s="160" t="str">
        <f t="shared" si="148"/>
        <v/>
      </c>
      <c r="FZ12" s="161" t="str">
        <f t="shared" si="149"/>
        <v/>
      </c>
      <c r="GA12" s="159" t="str">
        <f t="shared" si="150"/>
        <v/>
      </c>
      <c r="GB12" s="159" t="str">
        <f t="shared" si="151"/>
        <v/>
      </c>
      <c r="GC12" s="159" t="str">
        <f t="shared" si="152"/>
        <v/>
      </c>
      <c r="GD12" s="160" t="str">
        <f t="shared" si="153"/>
        <v/>
      </c>
      <c r="GE12" s="161" t="str">
        <f t="shared" si="154"/>
        <v/>
      </c>
      <c r="GF12" s="159" t="str">
        <f t="shared" si="155"/>
        <v/>
      </c>
      <c r="GG12" s="159" t="str">
        <f t="shared" si="156"/>
        <v/>
      </c>
      <c r="GH12" s="159" t="str">
        <f t="shared" si="157"/>
        <v/>
      </c>
      <c r="GI12" s="160" t="str">
        <f t="shared" si="158"/>
        <v/>
      </c>
      <c r="GJ12" s="161" t="str">
        <f t="shared" si="225"/>
        <v/>
      </c>
      <c r="GK12" s="159" t="str">
        <f t="shared" si="159"/>
        <v/>
      </c>
      <c r="GL12" s="159" t="str">
        <f t="shared" si="160"/>
        <v/>
      </c>
      <c r="GM12" s="159" t="str">
        <f t="shared" si="161"/>
        <v/>
      </c>
      <c r="GN12" s="160" t="str">
        <f t="shared" si="162"/>
        <v/>
      </c>
      <c r="GO12" s="161" t="str">
        <f t="shared" si="163"/>
        <v/>
      </c>
      <c r="GP12" s="159" t="str">
        <f t="shared" si="164"/>
        <v/>
      </c>
      <c r="GQ12" s="159" t="str">
        <f t="shared" si="165"/>
        <v/>
      </c>
      <c r="GR12" s="159" t="str">
        <f t="shared" si="166"/>
        <v/>
      </c>
      <c r="GS12" s="160" t="str">
        <f t="shared" si="167"/>
        <v/>
      </c>
      <c r="GT12" s="161" t="str">
        <f t="shared" si="168"/>
        <v/>
      </c>
      <c r="GU12" s="159" t="str">
        <f t="shared" si="169"/>
        <v/>
      </c>
      <c r="GV12" s="159" t="str">
        <f t="shared" si="170"/>
        <v/>
      </c>
      <c r="GW12" s="159" t="str">
        <f t="shared" si="171"/>
        <v/>
      </c>
      <c r="GX12" s="160" t="str">
        <f t="shared" si="172"/>
        <v/>
      </c>
      <c r="GY12" s="161" t="str">
        <f t="shared" si="173"/>
        <v/>
      </c>
      <c r="GZ12" s="159" t="str">
        <f t="shared" si="174"/>
        <v/>
      </c>
      <c r="HA12" s="159" t="str">
        <f t="shared" si="175"/>
        <v/>
      </c>
      <c r="HB12" s="159" t="str">
        <f t="shared" si="176"/>
        <v/>
      </c>
      <c r="HC12" s="160" t="str">
        <f t="shared" si="177"/>
        <v/>
      </c>
      <c r="HD12" s="161" t="str">
        <f t="shared" si="178"/>
        <v/>
      </c>
      <c r="HE12" s="159" t="str">
        <f t="shared" si="179"/>
        <v/>
      </c>
      <c r="HF12" s="159" t="str">
        <f t="shared" si="180"/>
        <v/>
      </c>
      <c r="HG12" s="159" t="str">
        <f t="shared" si="181"/>
        <v/>
      </c>
      <c r="HH12" s="160" t="str">
        <f t="shared" si="182"/>
        <v/>
      </c>
      <c r="HI12" s="161" t="str">
        <f t="shared" si="183"/>
        <v/>
      </c>
      <c r="HJ12" s="159" t="str">
        <f t="shared" si="184"/>
        <v/>
      </c>
      <c r="HK12" s="159" t="str">
        <f t="shared" si="185"/>
        <v/>
      </c>
      <c r="HL12" s="159" t="str">
        <f t="shared" si="186"/>
        <v/>
      </c>
      <c r="HM12" s="160" t="str">
        <f t="shared" si="187"/>
        <v/>
      </c>
      <c r="HN12" s="161" t="str">
        <f t="shared" si="188"/>
        <v/>
      </c>
      <c r="HO12" s="159" t="str">
        <f t="shared" si="189"/>
        <v/>
      </c>
      <c r="HP12" s="159" t="str">
        <f t="shared" si="190"/>
        <v/>
      </c>
      <c r="HQ12" s="159" t="str">
        <f t="shared" si="191"/>
        <v/>
      </c>
      <c r="HR12" s="160" t="str">
        <f t="shared" si="192"/>
        <v/>
      </c>
      <c r="HS12" s="161" t="str">
        <f t="shared" si="193"/>
        <v/>
      </c>
      <c r="HT12" s="159" t="str">
        <f t="shared" si="194"/>
        <v/>
      </c>
      <c r="HU12" s="159" t="str">
        <f t="shared" si="195"/>
        <v/>
      </c>
      <c r="HV12" s="159" t="str">
        <f t="shared" si="196"/>
        <v/>
      </c>
      <c r="HW12" s="160" t="str">
        <f t="shared" si="197"/>
        <v/>
      </c>
      <c r="HX12" s="161" t="str">
        <f t="shared" si="198"/>
        <v/>
      </c>
      <c r="HY12" s="159" t="str">
        <f t="shared" si="199"/>
        <v/>
      </c>
      <c r="HZ12" s="159" t="str">
        <f t="shared" si="200"/>
        <v/>
      </c>
      <c r="IA12" s="159" t="str">
        <f t="shared" si="201"/>
        <v/>
      </c>
      <c r="IB12" s="160" t="str">
        <f t="shared" si="202"/>
        <v/>
      </c>
      <c r="IC12" s="161" t="str">
        <f t="shared" si="203"/>
        <v/>
      </c>
      <c r="ID12" s="159" t="str">
        <f t="shared" si="204"/>
        <v/>
      </c>
      <c r="IE12" s="159" t="str">
        <f t="shared" si="205"/>
        <v/>
      </c>
      <c r="IF12" s="159" t="str">
        <f t="shared" si="206"/>
        <v/>
      </c>
      <c r="IG12" s="160" t="str">
        <f t="shared" si="207"/>
        <v/>
      </c>
      <c r="IH12" s="161" t="str">
        <f t="shared" si="226"/>
        <v/>
      </c>
      <c r="II12" s="159" t="str">
        <f t="shared" si="208"/>
        <v/>
      </c>
      <c r="IJ12" s="159" t="str">
        <f t="shared" si="209"/>
        <v/>
      </c>
      <c r="IK12" s="159" t="str">
        <f t="shared" si="210"/>
        <v/>
      </c>
      <c r="IL12" s="160" t="str">
        <f t="shared" si="211"/>
        <v/>
      </c>
      <c r="IM12" s="161" t="str">
        <f t="shared" si="212"/>
        <v/>
      </c>
      <c r="IN12" s="159" t="str">
        <f t="shared" si="213"/>
        <v/>
      </c>
      <c r="IO12" s="159" t="str">
        <f t="shared" si="214"/>
        <v/>
      </c>
      <c r="IP12" s="159" t="str">
        <f t="shared" si="215"/>
        <v/>
      </c>
      <c r="IQ12" s="160" t="str">
        <f t="shared" si="216"/>
        <v/>
      </c>
      <c r="IR12" s="206" t="str">
        <f>IF('2.Students Name'!R7="NQ","NQ",IF('2.Students Name'!R7="I","I",IF('2.Students Name'!R7="T","T","")))</f>
        <v/>
      </c>
      <c r="IS12" s="359" t="s">
        <v>762</v>
      </c>
      <c r="IT12" s="359"/>
      <c r="IU12" s="359"/>
      <c r="IV12" s="359"/>
      <c r="IW12" s="359"/>
      <c r="IX12" s="359"/>
      <c r="IY12" s="359"/>
      <c r="IZ12" s="359"/>
      <c r="JA12" s="359"/>
      <c r="JB12" s="359"/>
      <c r="JC12" s="359"/>
      <c r="JD12" s="359"/>
      <c r="JE12" s="359"/>
      <c r="JF12" s="359"/>
      <c r="JG12" s="359"/>
      <c r="JH12" s="359"/>
      <c r="JI12" s="359"/>
      <c r="JJ12" s="359"/>
      <c r="JK12" s="359"/>
      <c r="JL12" s="359"/>
      <c r="JM12" s="359"/>
      <c r="JN12" s="359"/>
      <c r="JO12" s="359"/>
      <c r="JP12" s="359"/>
      <c r="JQ12" s="359"/>
    </row>
    <row r="13" spans="1:296" ht="17.25" customHeight="1">
      <c r="A13" s="216" t="str">
        <f>IF('2.Students Name'!C8="","",'2.Students Name'!C8)</f>
        <v/>
      </c>
      <c r="B13" s="217" t="str">
        <f>IF('2.Students Name'!D8="","",'2.Students Name'!D8)</f>
        <v/>
      </c>
      <c r="C13" s="218">
        <v>4</v>
      </c>
      <c r="D13" s="219"/>
      <c r="E13" s="220"/>
      <c r="F13" s="220"/>
      <c r="G13" s="220"/>
      <c r="H13" s="221"/>
      <c r="I13" s="219"/>
      <c r="J13" s="220"/>
      <c r="K13" s="220"/>
      <c r="L13" s="220"/>
      <c r="M13" s="221"/>
      <c r="N13" s="219"/>
      <c r="O13" s="220"/>
      <c r="P13" s="220"/>
      <c r="Q13" s="220"/>
      <c r="R13" s="221"/>
      <c r="S13" s="219"/>
      <c r="T13" s="220"/>
      <c r="U13" s="220"/>
      <c r="V13" s="220"/>
      <c r="W13" s="221"/>
      <c r="X13" s="219"/>
      <c r="Y13" s="220"/>
      <c r="Z13" s="220"/>
      <c r="AA13" s="220"/>
      <c r="AB13" s="221"/>
      <c r="AC13" s="219"/>
      <c r="AD13" s="220"/>
      <c r="AE13" s="220"/>
      <c r="AF13" s="220"/>
      <c r="AG13" s="221"/>
      <c r="AH13" s="219"/>
      <c r="AI13" s="220"/>
      <c r="AJ13" s="220"/>
      <c r="AK13" s="220"/>
      <c r="AL13" s="221"/>
      <c r="AM13" s="219"/>
      <c r="AN13" s="220"/>
      <c r="AO13" s="220"/>
      <c r="AP13" s="220"/>
      <c r="AQ13" s="221"/>
      <c r="AR13" s="219"/>
      <c r="AS13" s="220"/>
      <c r="AT13" s="220"/>
      <c r="AU13" s="220"/>
      <c r="AV13" s="221"/>
      <c r="AW13" s="219"/>
      <c r="AX13" s="220"/>
      <c r="AY13" s="220"/>
      <c r="AZ13" s="220"/>
      <c r="BA13" s="221"/>
      <c r="BB13" s="218">
        <v>4</v>
      </c>
      <c r="BC13" s="219"/>
      <c r="BD13" s="220"/>
      <c r="BE13" s="220"/>
      <c r="BF13" s="220"/>
      <c r="BG13" s="221"/>
      <c r="BH13" s="219"/>
      <c r="BI13" s="220"/>
      <c r="BJ13" s="220"/>
      <c r="BK13" s="220"/>
      <c r="BL13" s="221"/>
      <c r="BM13" s="219"/>
      <c r="BN13" s="220"/>
      <c r="BO13" s="220"/>
      <c r="BP13" s="220"/>
      <c r="BQ13" s="221"/>
      <c r="BR13" s="219"/>
      <c r="BS13" s="220"/>
      <c r="BT13" s="220"/>
      <c r="BU13" s="220"/>
      <c r="BV13" s="221"/>
      <c r="BW13" s="219"/>
      <c r="BX13" s="220"/>
      <c r="BY13" s="220"/>
      <c r="BZ13" s="220"/>
      <c r="CA13" s="221"/>
      <c r="CB13" s="219"/>
      <c r="CC13" s="220"/>
      <c r="CD13" s="220"/>
      <c r="CE13" s="220"/>
      <c r="CF13" s="221"/>
      <c r="CG13" s="219"/>
      <c r="CH13" s="220"/>
      <c r="CI13" s="220"/>
      <c r="CJ13" s="220"/>
      <c r="CK13" s="221"/>
      <c r="CL13" s="219"/>
      <c r="CM13" s="220"/>
      <c r="CN13" s="220"/>
      <c r="CO13" s="220"/>
      <c r="CP13" s="221"/>
      <c r="CQ13" s="219"/>
      <c r="CR13" s="220"/>
      <c r="CS13" s="220"/>
      <c r="CT13" s="220"/>
      <c r="CU13" s="221"/>
      <c r="CV13" s="219"/>
      <c r="CW13" s="220"/>
      <c r="CX13" s="220"/>
      <c r="CY13" s="220"/>
      <c r="CZ13" s="221"/>
      <c r="DA13" s="222" t="str">
        <f>IF('2.Students Name'!B8="","",'2.Students Name'!B8)</f>
        <v/>
      </c>
      <c r="DB13" s="216" t="str">
        <f>IF('2.Students Name'!C8="","",'2.Students Name'!C8)</f>
        <v/>
      </c>
      <c r="DC13" s="217" t="str">
        <f>IF('2.Students Name'!D8="","",'2.Students Name'!D8)</f>
        <v/>
      </c>
      <c r="DD13" s="218">
        <v>4</v>
      </c>
      <c r="DE13" s="219"/>
      <c r="DF13" s="220"/>
      <c r="DG13" s="220"/>
      <c r="DH13" s="220"/>
      <c r="DI13" s="221"/>
      <c r="DJ13" s="219"/>
      <c r="DK13" s="220"/>
      <c r="DL13" s="220"/>
      <c r="DM13" s="220"/>
      <c r="DN13" s="221"/>
      <c r="DO13" s="218" t="str">
        <f t="shared" si="217"/>
        <v/>
      </c>
      <c r="DP13" s="218" t="str">
        <f t="shared" si="218"/>
        <v/>
      </c>
      <c r="DQ13" s="218" t="str">
        <f t="shared" si="219"/>
        <v/>
      </c>
      <c r="DR13" s="218" t="str">
        <f t="shared" si="220"/>
        <v/>
      </c>
      <c r="DS13" s="218" t="str">
        <f t="shared" si="221"/>
        <v/>
      </c>
      <c r="DT13" s="218" t="str">
        <f t="shared" si="222"/>
        <v/>
      </c>
      <c r="DU13" s="223" t="str">
        <f t="shared" si="223"/>
        <v/>
      </c>
      <c r="DV13" s="263"/>
      <c r="DW13" s="360"/>
      <c r="DX13" s="360"/>
      <c r="DY13" s="360"/>
      <c r="DZ13" s="360"/>
      <c r="EA13" s="360"/>
      <c r="EB13" s="360"/>
      <c r="EC13" s="360"/>
      <c r="ED13" s="360"/>
      <c r="EE13" s="360"/>
      <c r="EF13" s="360"/>
      <c r="EG13" s="360"/>
      <c r="EH13" s="360"/>
      <c r="EI13" s="360"/>
      <c r="EJ13" s="261"/>
      <c r="EK13" s="206" t="str">
        <f>IF('2.Students Name'!R8="NQ","NQ",IF('2.Students Name'!R8="I","I",IF('2.Students Name'!R8="T","T","")))</f>
        <v/>
      </c>
      <c r="EL13" s="258" t="str">
        <f t="shared" si="224"/>
        <v/>
      </c>
      <c r="EM13" s="159" t="str">
        <f t="shared" si="110"/>
        <v/>
      </c>
      <c r="EN13" s="159" t="str">
        <f t="shared" si="111"/>
        <v/>
      </c>
      <c r="EO13" s="159" t="str">
        <f t="shared" si="112"/>
        <v/>
      </c>
      <c r="EP13" s="160" t="str">
        <f t="shared" si="113"/>
        <v/>
      </c>
      <c r="EQ13" s="161" t="str">
        <f t="shared" si="114"/>
        <v/>
      </c>
      <c r="ER13" s="159" t="str">
        <f t="shared" si="115"/>
        <v/>
      </c>
      <c r="ES13" s="159" t="str">
        <f t="shared" si="116"/>
        <v/>
      </c>
      <c r="ET13" s="159" t="str">
        <f t="shared" si="117"/>
        <v/>
      </c>
      <c r="EU13" s="160" t="str">
        <f t="shared" si="118"/>
        <v/>
      </c>
      <c r="EV13" s="161" t="str">
        <f t="shared" si="119"/>
        <v/>
      </c>
      <c r="EW13" s="159" t="str">
        <f t="shared" si="120"/>
        <v/>
      </c>
      <c r="EX13" s="159" t="str">
        <f t="shared" si="121"/>
        <v/>
      </c>
      <c r="EY13" s="159" t="str">
        <f t="shared" si="122"/>
        <v/>
      </c>
      <c r="EZ13" s="160" t="str">
        <f t="shared" si="123"/>
        <v/>
      </c>
      <c r="FA13" s="161" t="str">
        <f t="shared" si="124"/>
        <v/>
      </c>
      <c r="FB13" s="159" t="str">
        <f t="shared" si="125"/>
        <v/>
      </c>
      <c r="FC13" s="159" t="str">
        <f t="shared" si="126"/>
        <v/>
      </c>
      <c r="FD13" s="159" t="str">
        <f t="shared" si="127"/>
        <v/>
      </c>
      <c r="FE13" s="160" t="str">
        <f t="shared" si="128"/>
        <v/>
      </c>
      <c r="FF13" s="161" t="str">
        <f t="shared" si="129"/>
        <v/>
      </c>
      <c r="FG13" s="159" t="str">
        <f t="shared" si="130"/>
        <v/>
      </c>
      <c r="FH13" s="159" t="str">
        <f t="shared" si="131"/>
        <v/>
      </c>
      <c r="FI13" s="159" t="str">
        <f t="shared" si="132"/>
        <v/>
      </c>
      <c r="FJ13" s="160" t="str">
        <f t="shared" si="133"/>
        <v/>
      </c>
      <c r="FK13" s="161" t="str">
        <f t="shared" si="134"/>
        <v/>
      </c>
      <c r="FL13" s="159" t="str">
        <f t="shared" si="135"/>
        <v/>
      </c>
      <c r="FM13" s="159" t="str">
        <f t="shared" si="136"/>
        <v/>
      </c>
      <c r="FN13" s="159" t="str">
        <f t="shared" si="137"/>
        <v/>
      </c>
      <c r="FO13" s="160" t="str">
        <f t="shared" si="138"/>
        <v/>
      </c>
      <c r="FP13" s="161" t="str">
        <f t="shared" si="139"/>
        <v/>
      </c>
      <c r="FQ13" s="159" t="str">
        <f t="shared" si="140"/>
        <v/>
      </c>
      <c r="FR13" s="159" t="str">
        <f t="shared" si="141"/>
        <v/>
      </c>
      <c r="FS13" s="159" t="str">
        <f t="shared" si="142"/>
        <v/>
      </c>
      <c r="FT13" s="160" t="str">
        <f t="shared" si="143"/>
        <v/>
      </c>
      <c r="FU13" s="161" t="str">
        <f t="shared" si="144"/>
        <v/>
      </c>
      <c r="FV13" s="159" t="str">
        <f t="shared" si="145"/>
        <v/>
      </c>
      <c r="FW13" s="159" t="str">
        <f t="shared" si="146"/>
        <v/>
      </c>
      <c r="FX13" s="159" t="str">
        <f t="shared" si="147"/>
        <v/>
      </c>
      <c r="FY13" s="160" t="str">
        <f t="shared" si="148"/>
        <v/>
      </c>
      <c r="FZ13" s="161" t="str">
        <f t="shared" si="149"/>
        <v/>
      </c>
      <c r="GA13" s="159" t="str">
        <f t="shared" si="150"/>
        <v/>
      </c>
      <c r="GB13" s="159" t="str">
        <f t="shared" si="151"/>
        <v/>
      </c>
      <c r="GC13" s="159" t="str">
        <f t="shared" si="152"/>
        <v/>
      </c>
      <c r="GD13" s="160" t="str">
        <f t="shared" si="153"/>
        <v/>
      </c>
      <c r="GE13" s="161" t="str">
        <f t="shared" si="154"/>
        <v/>
      </c>
      <c r="GF13" s="159" t="str">
        <f t="shared" si="155"/>
        <v/>
      </c>
      <c r="GG13" s="159" t="str">
        <f t="shared" si="156"/>
        <v/>
      </c>
      <c r="GH13" s="159" t="str">
        <f t="shared" si="157"/>
        <v/>
      </c>
      <c r="GI13" s="160" t="str">
        <f t="shared" si="158"/>
        <v/>
      </c>
      <c r="GJ13" s="161" t="str">
        <f t="shared" si="225"/>
        <v/>
      </c>
      <c r="GK13" s="159" t="str">
        <f t="shared" si="159"/>
        <v/>
      </c>
      <c r="GL13" s="159" t="str">
        <f t="shared" si="160"/>
        <v/>
      </c>
      <c r="GM13" s="159" t="str">
        <f t="shared" si="161"/>
        <v/>
      </c>
      <c r="GN13" s="160" t="str">
        <f t="shared" si="162"/>
        <v/>
      </c>
      <c r="GO13" s="161" t="str">
        <f t="shared" si="163"/>
        <v/>
      </c>
      <c r="GP13" s="159" t="str">
        <f t="shared" si="164"/>
        <v/>
      </c>
      <c r="GQ13" s="159" t="str">
        <f t="shared" si="165"/>
        <v/>
      </c>
      <c r="GR13" s="159" t="str">
        <f t="shared" si="166"/>
        <v/>
      </c>
      <c r="GS13" s="160" t="str">
        <f t="shared" si="167"/>
        <v/>
      </c>
      <c r="GT13" s="161" t="str">
        <f t="shared" si="168"/>
        <v/>
      </c>
      <c r="GU13" s="159" t="str">
        <f t="shared" si="169"/>
        <v/>
      </c>
      <c r="GV13" s="159" t="str">
        <f t="shared" si="170"/>
        <v/>
      </c>
      <c r="GW13" s="159" t="str">
        <f t="shared" si="171"/>
        <v/>
      </c>
      <c r="GX13" s="160" t="str">
        <f t="shared" si="172"/>
        <v/>
      </c>
      <c r="GY13" s="161" t="str">
        <f t="shared" si="173"/>
        <v/>
      </c>
      <c r="GZ13" s="159" t="str">
        <f t="shared" si="174"/>
        <v/>
      </c>
      <c r="HA13" s="159" t="str">
        <f t="shared" si="175"/>
        <v/>
      </c>
      <c r="HB13" s="159" t="str">
        <f t="shared" si="176"/>
        <v/>
      </c>
      <c r="HC13" s="160" t="str">
        <f t="shared" si="177"/>
        <v/>
      </c>
      <c r="HD13" s="161" t="str">
        <f t="shared" si="178"/>
        <v/>
      </c>
      <c r="HE13" s="159" t="str">
        <f t="shared" si="179"/>
        <v/>
      </c>
      <c r="HF13" s="159" t="str">
        <f t="shared" si="180"/>
        <v/>
      </c>
      <c r="HG13" s="159" t="str">
        <f t="shared" si="181"/>
        <v/>
      </c>
      <c r="HH13" s="160" t="str">
        <f t="shared" si="182"/>
        <v/>
      </c>
      <c r="HI13" s="161" t="str">
        <f t="shared" si="183"/>
        <v/>
      </c>
      <c r="HJ13" s="159" t="str">
        <f t="shared" si="184"/>
        <v/>
      </c>
      <c r="HK13" s="159" t="str">
        <f t="shared" si="185"/>
        <v/>
      </c>
      <c r="HL13" s="159" t="str">
        <f t="shared" si="186"/>
        <v/>
      </c>
      <c r="HM13" s="160" t="str">
        <f t="shared" si="187"/>
        <v/>
      </c>
      <c r="HN13" s="161" t="str">
        <f t="shared" si="188"/>
        <v/>
      </c>
      <c r="HO13" s="159" t="str">
        <f t="shared" si="189"/>
        <v/>
      </c>
      <c r="HP13" s="159" t="str">
        <f t="shared" si="190"/>
        <v/>
      </c>
      <c r="HQ13" s="159" t="str">
        <f t="shared" si="191"/>
        <v/>
      </c>
      <c r="HR13" s="160" t="str">
        <f t="shared" si="192"/>
        <v/>
      </c>
      <c r="HS13" s="161" t="str">
        <f t="shared" si="193"/>
        <v/>
      </c>
      <c r="HT13" s="159" t="str">
        <f t="shared" si="194"/>
        <v/>
      </c>
      <c r="HU13" s="159" t="str">
        <f t="shared" si="195"/>
        <v/>
      </c>
      <c r="HV13" s="159" t="str">
        <f t="shared" si="196"/>
        <v/>
      </c>
      <c r="HW13" s="160" t="str">
        <f t="shared" si="197"/>
        <v/>
      </c>
      <c r="HX13" s="161" t="str">
        <f t="shared" si="198"/>
        <v/>
      </c>
      <c r="HY13" s="159" t="str">
        <f t="shared" si="199"/>
        <v/>
      </c>
      <c r="HZ13" s="159" t="str">
        <f t="shared" si="200"/>
        <v/>
      </c>
      <c r="IA13" s="159" t="str">
        <f t="shared" si="201"/>
        <v/>
      </c>
      <c r="IB13" s="160" t="str">
        <f t="shared" si="202"/>
        <v/>
      </c>
      <c r="IC13" s="161" t="str">
        <f t="shared" si="203"/>
        <v/>
      </c>
      <c r="ID13" s="159" t="str">
        <f t="shared" si="204"/>
        <v/>
      </c>
      <c r="IE13" s="159" t="str">
        <f t="shared" si="205"/>
        <v/>
      </c>
      <c r="IF13" s="159" t="str">
        <f t="shared" si="206"/>
        <v/>
      </c>
      <c r="IG13" s="160" t="str">
        <f t="shared" si="207"/>
        <v/>
      </c>
      <c r="IH13" s="161" t="str">
        <f t="shared" si="226"/>
        <v/>
      </c>
      <c r="II13" s="159" t="str">
        <f t="shared" si="208"/>
        <v/>
      </c>
      <c r="IJ13" s="159" t="str">
        <f t="shared" si="209"/>
        <v/>
      </c>
      <c r="IK13" s="159" t="str">
        <f t="shared" si="210"/>
        <v/>
      </c>
      <c r="IL13" s="160" t="str">
        <f t="shared" si="211"/>
        <v/>
      </c>
      <c r="IM13" s="161" t="str">
        <f t="shared" si="212"/>
        <v/>
      </c>
      <c r="IN13" s="159" t="str">
        <f t="shared" si="213"/>
        <v/>
      </c>
      <c r="IO13" s="159" t="str">
        <f t="shared" si="214"/>
        <v/>
      </c>
      <c r="IP13" s="159" t="str">
        <f t="shared" si="215"/>
        <v/>
      </c>
      <c r="IQ13" s="160" t="str">
        <f t="shared" si="216"/>
        <v/>
      </c>
      <c r="IR13" s="206" t="str">
        <f>IF('2.Students Name'!R8="NQ","NQ",IF('2.Students Name'!R8="I","I",IF('2.Students Name'!R8="T","T","")))</f>
        <v/>
      </c>
      <c r="IS13" s="359" t="s">
        <v>763</v>
      </c>
      <c r="IT13" s="359"/>
      <c r="IU13" s="359"/>
      <c r="IV13" s="359"/>
      <c r="IW13" s="359"/>
      <c r="IX13" s="359"/>
      <c r="IY13" s="359"/>
      <c r="IZ13" s="359"/>
      <c r="JA13" s="359"/>
      <c r="JB13" s="359"/>
      <c r="JC13" s="359"/>
      <c r="JD13" s="359"/>
      <c r="JE13" s="359"/>
      <c r="JF13" s="359"/>
      <c r="JG13" s="359"/>
      <c r="JH13" s="359"/>
      <c r="JI13" s="359"/>
      <c r="JJ13" s="359"/>
      <c r="JK13" s="359"/>
      <c r="JL13" s="359"/>
      <c r="JM13" s="359"/>
      <c r="JN13" s="359"/>
      <c r="JO13" s="359"/>
      <c r="JP13" s="359"/>
      <c r="JQ13" s="359"/>
    </row>
    <row r="14" spans="1:296" ht="17.25" customHeight="1">
      <c r="A14" s="216" t="str">
        <f>IF('2.Students Name'!C9="","",'2.Students Name'!C9)</f>
        <v/>
      </c>
      <c r="B14" s="217" t="str">
        <f>IF('2.Students Name'!D9="","",'2.Students Name'!D9)</f>
        <v/>
      </c>
      <c r="C14" s="218">
        <v>5</v>
      </c>
      <c r="D14" s="219"/>
      <c r="E14" s="220"/>
      <c r="F14" s="220"/>
      <c r="G14" s="220"/>
      <c r="H14" s="221"/>
      <c r="I14" s="219"/>
      <c r="J14" s="220"/>
      <c r="K14" s="220"/>
      <c r="L14" s="220"/>
      <c r="M14" s="221"/>
      <c r="N14" s="219"/>
      <c r="O14" s="220"/>
      <c r="P14" s="220"/>
      <c r="Q14" s="220"/>
      <c r="R14" s="221"/>
      <c r="S14" s="219"/>
      <c r="T14" s="220"/>
      <c r="U14" s="220"/>
      <c r="V14" s="220"/>
      <c r="W14" s="221"/>
      <c r="X14" s="219"/>
      <c r="Y14" s="220"/>
      <c r="Z14" s="220"/>
      <c r="AA14" s="220"/>
      <c r="AB14" s="221"/>
      <c r="AC14" s="219"/>
      <c r="AD14" s="220"/>
      <c r="AE14" s="220"/>
      <c r="AF14" s="220"/>
      <c r="AG14" s="221"/>
      <c r="AH14" s="219"/>
      <c r="AI14" s="220"/>
      <c r="AJ14" s="220"/>
      <c r="AK14" s="220"/>
      <c r="AL14" s="221"/>
      <c r="AM14" s="219"/>
      <c r="AN14" s="220"/>
      <c r="AO14" s="220"/>
      <c r="AP14" s="220"/>
      <c r="AQ14" s="221"/>
      <c r="AR14" s="219"/>
      <c r="AS14" s="220"/>
      <c r="AT14" s="220"/>
      <c r="AU14" s="220"/>
      <c r="AV14" s="221"/>
      <c r="AW14" s="219"/>
      <c r="AX14" s="220"/>
      <c r="AY14" s="220"/>
      <c r="AZ14" s="220"/>
      <c r="BA14" s="221"/>
      <c r="BB14" s="218">
        <v>5</v>
      </c>
      <c r="BC14" s="219"/>
      <c r="BD14" s="220"/>
      <c r="BE14" s="220"/>
      <c r="BF14" s="220"/>
      <c r="BG14" s="221"/>
      <c r="BH14" s="219"/>
      <c r="BI14" s="220"/>
      <c r="BJ14" s="220"/>
      <c r="BK14" s="220"/>
      <c r="BL14" s="221"/>
      <c r="BM14" s="219"/>
      <c r="BN14" s="220"/>
      <c r="BO14" s="220"/>
      <c r="BP14" s="220"/>
      <c r="BQ14" s="221"/>
      <c r="BR14" s="219"/>
      <c r="BS14" s="220"/>
      <c r="BT14" s="220"/>
      <c r="BU14" s="220"/>
      <c r="BV14" s="221"/>
      <c r="BW14" s="219"/>
      <c r="BX14" s="220"/>
      <c r="BY14" s="220"/>
      <c r="BZ14" s="220"/>
      <c r="CA14" s="221"/>
      <c r="CB14" s="219"/>
      <c r="CC14" s="220"/>
      <c r="CD14" s="220"/>
      <c r="CE14" s="220"/>
      <c r="CF14" s="221"/>
      <c r="CG14" s="219"/>
      <c r="CH14" s="220"/>
      <c r="CI14" s="220"/>
      <c r="CJ14" s="220"/>
      <c r="CK14" s="221"/>
      <c r="CL14" s="219"/>
      <c r="CM14" s="220"/>
      <c r="CN14" s="220"/>
      <c r="CO14" s="220"/>
      <c r="CP14" s="221"/>
      <c r="CQ14" s="219"/>
      <c r="CR14" s="220"/>
      <c r="CS14" s="220"/>
      <c r="CT14" s="220"/>
      <c r="CU14" s="221"/>
      <c r="CV14" s="219"/>
      <c r="CW14" s="220"/>
      <c r="CX14" s="220"/>
      <c r="CY14" s="220"/>
      <c r="CZ14" s="221"/>
      <c r="DA14" s="222" t="str">
        <f>IF('2.Students Name'!B9="","",'2.Students Name'!B9)</f>
        <v/>
      </c>
      <c r="DB14" s="216" t="str">
        <f>IF('2.Students Name'!C9="","",'2.Students Name'!C9)</f>
        <v/>
      </c>
      <c r="DC14" s="217" t="str">
        <f>IF('2.Students Name'!D9="","",'2.Students Name'!D9)</f>
        <v/>
      </c>
      <c r="DD14" s="218">
        <v>5</v>
      </c>
      <c r="DE14" s="219"/>
      <c r="DF14" s="220"/>
      <c r="DG14" s="220"/>
      <c r="DH14" s="220"/>
      <c r="DI14" s="221"/>
      <c r="DJ14" s="219"/>
      <c r="DK14" s="220"/>
      <c r="DL14" s="220"/>
      <c r="DM14" s="220"/>
      <c r="DN14" s="221"/>
      <c r="DO14" s="218" t="str">
        <f t="shared" si="217"/>
        <v/>
      </c>
      <c r="DP14" s="218" t="str">
        <f t="shared" si="218"/>
        <v/>
      </c>
      <c r="DQ14" s="218" t="str">
        <f t="shared" si="219"/>
        <v/>
      </c>
      <c r="DR14" s="218" t="str">
        <f t="shared" si="220"/>
        <v/>
      </c>
      <c r="DS14" s="218" t="str">
        <f t="shared" si="221"/>
        <v/>
      </c>
      <c r="DT14" s="218" t="str">
        <f t="shared" si="222"/>
        <v/>
      </c>
      <c r="DU14" s="223" t="str">
        <f t="shared" si="223"/>
        <v/>
      </c>
      <c r="DV14" s="263"/>
      <c r="DW14" s="360"/>
      <c r="DX14" s="360"/>
      <c r="DY14" s="360"/>
      <c r="DZ14" s="360"/>
      <c r="EA14" s="360"/>
      <c r="EB14" s="360"/>
      <c r="EC14" s="360"/>
      <c r="ED14" s="360"/>
      <c r="EE14" s="360"/>
      <c r="EF14" s="360"/>
      <c r="EG14" s="360"/>
      <c r="EH14" s="360"/>
      <c r="EI14" s="360"/>
      <c r="EJ14" s="261"/>
      <c r="EK14" s="206" t="str">
        <f>IF('2.Students Name'!R9="NQ","NQ",IF('2.Students Name'!R9="I","I",IF('2.Students Name'!R9="T","T","")))</f>
        <v/>
      </c>
      <c r="EL14" s="258" t="str">
        <f t="shared" si="224"/>
        <v/>
      </c>
      <c r="EM14" s="159" t="str">
        <f t="shared" si="110"/>
        <v/>
      </c>
      <c r="EN14" s="159" t="str">
        <f t="shared" si="111"/>
        <v/>
      </c>
      <c r="EO14" s="159" t="str">
        <f t="shared" si="112"/>
        <v/>
      </c>
      <c r="EP14" s="160" t="str">
        <f t="shared" si="113"/>
        <v/>
      </c>
      <c r="EQ14" s="161" t="str">
        <f t="shared" si="114"/>
        <v/>
      </c>
      <c r="ER14" s="159" t="str">
        <f t="shared" si="115"/>
        <v/>
      </c>
      <c r="ES14" s="159" t="str">
        <f t="shared" si="116"/>
        <v/>
      </c>
      <c r="ET14" s="159" t="str">
        <f t="shared" si="117"/>
        <v/>
      </c>
      <c r="EU14" s="160" t="str">
        <f t="shared" si="118"/>
        <v/>
      </c>
      <c r="EV14" s="161" t="str">
        <f t="shared" si="119"/>
        <v/>
      </c>
      <c r="EW14" s="159" t="str">
        <f t="shared" si="120"/>
        <v/>
      </c>
      <c r="EX14" s="159" t="str">
        <f t="shared" si="121"/>
        <v/>
      </c>
      <c r="EY14" s="159" t="str">
        <f t="shared" si="122"/>
        <v/>
      </c>
      <c r="EZ14" s="160" t="str">
        <f t="shared" si="123"/>
        <v/>
      </c>
      <c r="FA14" s="161" t="str">
        <f t="shared" si="124"/>
        <v/>
      </c>
      <c r="FB14" s="159" t="str">
        <f t="shared" si="125"/>
        <v/>
      </c>
      <c r="FC14" s="159" t="str">
        <f t="shared" si="126"/>
        <v/>
      </c>
      <c r="FD14" s="159" t="str">
        <f t="shared" si="127"/>
        <v/>
      </c>
      <c r="FE14" s="160" t="str">
        <f t="shared" si="128"/>
        <v/>
      </c>
      <c r="FF14" s="161" t="str">
        <f t="shared" si="129"/>
        <v/>
      </c>
      <c r="FG14" s="159" t="str">
        <f t="shared" si="130"/>
        <v/>
      </c>
      <c r="FH14" s="159" t="str">
        <f t="shared" si="131"/>
        <v/>
      </c>
      <c r="FI14" s="159" t="str">
        <f t="shared" si="132"/>
        <v/>
      </c>
      <c r="FJ14" s="160" t="str">
        <f t="shared" si="133"/>
        <v/>
      </c>
      <c r="FK14" s="161" t="str">
        <f t="shared" si="134"/>
        <v/>
      </c>
      <c r="FL14" s="159" t="str">
        <f t="shared" si="135"/>
        <v/>
      </c>
      <c r="FM14" s="159" t="str">
        <f t="shared" si="136"/>
        <v/>
      </c>
      <c r="FN14" s="159" t="str">
        <f t="shared" si="137"/>
        <v/>
      </c>
      <c r="FO14" s="160" t="str">
        <f t="shared" si="138"/>
        <v/>
      </c>
      <c r="FP14" s="161" t="str">
        <f t="shared" si="139"/>
        <v/>
      </c>
      <c r="FQ14" s="159" t="str">
        <f t="shared" si="140"/>
        <v/>
      </c>
      <c r="FR14" s="159" t="str">
        <f t="shared" si="141"/>
        <v/>
      </c>
      <c r="FS14" s="159" t="str">
        <f t="shared" si="142"/>
        <v/>
      </c>
      <c r="FT14" s="160" t="str">
        <f t="shared" si="143"/>
        <v/>
      </c>
      <c r="FU14" s="161" t="str">
        <f t="shared" si="144"/>
        <v/>
      </c>
      <c r="FV14" s="159" t="str">
        <f t="shared" si="145"/>
        <v/>
      </c>
      <c r="FW14" s="159" t="str">
        <f t="shared" si="146"/>
        <v/>
      </c>
      <c r="FX14" s="159" t="str">
        <f t="shared" si="147"/>
        <v/>
      </c>
      <c r="FY14" s="160" t="str">
        <f t="shared" si="148"/>
        <v/>
      </c>
      <c r="FZ14" s="161" t="str">
        <f t="shared" si="149"/>
        <v/>
      </c>
      <c r="GA14" s="159" t="str">
        <f t="shared" si="150"/>
        <v/>
      </c>
      <c r="GB14" s="159" t="str">
        <f t="shared" si="151"/>
        <v/>
      </c>
      <c r="GC14" s="159" t="str">
        <f t="shared" si="152"/>
        <v/>
      </c>
      <c r="GD14" s="160" t="str">
        <f t="shared" si="153"/>
        <v/>
      </c>
      <c r="GE14" s="161" t="str">
        <f t="shared" si="154"/>
        <v/>
      </c>
      <c r="GF14" s="159" t="str">
        <f t="shared" si="155"/>
        <v/>
      </c>
      <c r="GG14" s="159" t="str">
        <f t="shared" si="156"/>
        <v/>
      </c>
      <c r="GH14" s="159" t="str">
        <f t="shared" si="157"/>
        <v/>
      </c>
      <c r="GI14" s="160" t="str">
        <f t="shared" si="158"/>
        <v/>
      </c>
      <c r="GJ14" s="161" t="str">
        <f t="shared" si="225"/>
        <v/>
      </c>
      <c r="GK14" s="159" t="str">
        <f t="shared" si="159"/>
        <v/>
      </c>
      <c r="GL14" s="159" t="str">
        <f t="shared" si="160"/>
        <v/>
      </c>
      <c r="GM14" s="159" t="str">
        <f t="shared" si="161"/>
        <v/>
      </c>
      <c r="GN14" s="160" t="str">
        <f t="shared" si="162"/>
        <v/>
      </c>
      <c r="GO14" s="161" t="str">
        <f t="shared" si="163"/>
        <v/>
      </c>
      <c r="GP14" s="159" t="str">
        <f t="shared" si="164"/>
        <v/>
      </c>
      <c r="GQ14" s="159" t="str">
        <f t="shared" si="165"/>
        <v/>
      </c>
      <c r="GR14" s="159" t="str">
        <f t="shared" si="166"/>
        <v/>
      </c>
      <c r="GS14" s="160" t="str">
        <f t="shared" si="167"/>
        <v/>
      </c>
      <c r="GT14" s="161" t="str">
        <f t="shared" si="168"/>
        <v/>
      </c>
      <c r="GU14" s="159" t="str">
        <f t="shared" si="169"/>
        <v/>
      </c>
      <c r="GV14" s="159" t="str">
        <f t="shared" si="170"/>
        <v/>
      </c>
      <c r="GW14" s="159" t="str">
        <f t="shared" si="171"/>
        <v/>
      </c>
      <c r="GX14" s="160" t="str">
        <f t="shared" si="172"/>
        <v/>
      </c>
      <c r="GY14" s="161" t="str">
        <f t="shared" si="173"/>
        <v/>
      </c>
      <c r="GZ14" s="159" t="str">
        <f t="shared" si="174"/>
        <v/>
      </c>
      <c r="HA14" s="159" t="str">
        <f t="shared" si="175"/>
        <v/>
      </c>
      <c r="HB14" s="159" t="str">
        <f t="shared" si="176"/>
        <v/>
      </c>
      <c r="HC14" s="160" t="str">
        <f t="shared" si="177"/>
        <v/>
      </c>
      <c r="HD14" s="161" t="str">
        <f t="shared" si="178"/>
        <v/>
      </c>
      <c r="HE14" s="159" t="str">
        <f t="shared" si="179"/>
        <v/>
      </c>
      <c r="HF14" s="159" t="str">
        <f t="shared" si="180"/>
        <v/>
      </c>
      <c r="HG14" s="159" t="str">
        <f t="shared" si="181"/>
        <v/>
      </c>
      <c r="HH14" s="160" t="str">
        <f t="shared" si="182"/>
        <v/>
      </c>
      <c r="HI14" s="161" t="str">
        <f t="shared" si="183"/>
        <v/>
      </c>
      <c r="HJ14" s="159" t="str">
        <f t="shared" si="184"/>
        <v/>
      </c>
      <c r="HK14" s="159" t="str">
        <f t="shared" si="185"/>
        <v/>
      </c>
      <c r="HL14" s="159" t="str">
        <f t="shared" si="186"/>
        <v/>
      </c>
      <c r="HM14" s="160" t="str">
        <f t="shared" si="187"/>
        <v/>
      </c>
      <c r="HN14" s="161" t="str">
        <f t="shared" si="188"/>
        <v/>
      </c>
      <c r="HO14" s="159" t="str">
        <f t="shared" si="189"/>
        <v/>
      </c>
      <c r="HP14" s="159" t="str">
        <f t="shared" si="190"/>
        <v/>
      </c>
      <c r="HQ14" s="159" t="str">
        <f t="shared" si="191"/>
        <v/>
      </c>
      <c r="HR14" s="160" t="str">
        <f t="shared" si="192"/>
        <v/>
      </c>
      <c r="HS14" s="161" t="str">
        <f t="shared" si="193"/>
        <v/>
      </c>
      <c r="HT14" s="159" t="str">
        <f t="shared" si="194"/>
        <v/>
      </c>
      <c r="HU14" s="159" t="str">
        <f t="shared" si="195"/>
        <v/>
      </c>
      <c r="HV14" s="159" t="str">
        <f t="shared" si="196"/>
        <v/>
      </c>
      <c r="HW14" s="160" t="str">
        <f t="shared" si="197"/>
        <v/>
      </c>
      <c r="HX14" s="161" t="str">
        <f t="shared" si="198"/>
        <v/>
      </c>
      <c r="HY14" s="159" t="str">
        <f t="shared" si="199"/>
        <v/>
      </c>
      <c r="HZ14" s="159" t="str">
        <f t="shared" si="200"/>
        <v/>
      </c>
      <c r="IA14" s="159" t="str">
        <f t="shared" si="201"/>
        <v/>
      </c>
      <c r="IB14" s="160" t="str">
        <f t="shared" si="202"/>
        <v/>
      </c>
      <c r="IC14" s="161" t="str">
        <f t="shared" si="203"/>
        <v/>
      </c>
      <c r="ID14" s="159" t="str">
        <f t="shared" si="204"/>
        <v/>
      </c>
      <c r="IE14" s="159" t="str">
        <f t="shared" si="205"/>
        <v/>
      </c>
      <c r="IF14" s="159" t="str">
        <f t="shared" si="206"/>
        <v/>
      </c>
      <c r="IG14" s="160" t="str">
        <f t="shared" si="207"/>
        <v/>
      </c>
      <c r="IH14" s="161" t="str">
        <f t="shared" si="226"/>
        <v/>
      </c>
      <c r="II14" s="159" t="str">
        <f t="shared" si="208"/>
        <v/>
      </c>
      <c r="IJ14" s="159" t="str">
        <f t="shared" si="209"/>
        <v/>
      </c>
      <c r="IK14" s="159" t="str">
        <f t="shared" si="210"/>
        <v/>
      </c>
      <c r="IL14" s="160" t="str">
        <f t="shared" si="211"/>
        <v/>
      </c>
      <c r="IM14" s="161" t="str">
        <f t="shared" si="212"/>
        <v/>
      </c>
      <c r="IN14" s="159" t="str">
        <f t="shared" si="213"/>
        <v/>
      </c>
      <c r="IO14" s="159" t="str">
        <f t="shared" si="214"/>
        <v/>
      </c>
      <c r="IP14" s="159" t="str">
        <f t="shared" si="215"/>
        <v/>
      </c>
      <c r="IQ14" s="160" t="str">
        <f t="shared" si="216"/>
        <v/>
      </c>
      <c r="IR14" s="206" t="str">
        <f>IF('2.Students Name'!R9="NQ","NQ",IF('2.Students Name'!R9="I","I",IF('2.Students Name'!R9="T","T","")))</f>
        <v/>
      </c>
      <c r="IS14" s="359" t="s">
        <v>764</v>
      </c>
      <c r="IT14" s="359"/>
      <c r="IU14" s="359"/>
      <c r="IV14" s="359"/>
      <c r="IW14" s="359"/>
      <c r="IX14" s="359"/>
      <c r="IY14" s="359"/>
      <c r="IZ14" s="359"/>
      <c r="JA14" s="359"/>
      <c r="JB14" s="359"/>
      <c r="JC14" s="359"/>
      <c r="JD14" s="359"/>
      <c r="JE14" s="359"/>
      <c r="JF14" s="359"/>
      <c r="JG14" s="359"/>
      <c r="JH14" s="359"/>
      <c r="JI14" s="359"/>
      <c r="JJ14" s="359"/>
      <c r="JK14" s="359"/>
      <c r="JL14" s="359"/>
      <c r="JM14" s="359"/>
      <c r="JN14" s="359"/>
      <c r="JO14" s="359"/>
      <c r="JP14" s="359"/>
      <c r="JQ14" s="359"/>
    </row>
    <row r="15" spans="1:296" ht="17.25" customHeight="1">
      <c r="A15" s="216" t="str">
        <f>IF('2.Students Name'!C10="","",'2.Students Name'!C10)</f>
        <v/>
      </c>
      <c r="B15" s="217" t="str">
        <f>IF('2.Students Name'!D10="","",'2.Students Name'!D10)</f>
        <v/>
      </c>
      <c r="C15" s="218">
        <v>6</v>
      </c>
      <c r="D15" s="219"/>
      <c r="E15" s="220"/>
      <c r="F15" s="220"/>
      <c r="G15" s="220"/>
      <c r="H15" s="221"/>
      <c r="I15" s="219"/>
      <c r="J15" s="220"/>
      <c r="K15" s="220"/>
      <c r="L15" s="220"/>
      <c r="M15" s="221"/>
      <c r="N15" s="219"/>
      <c r="O15" s="220"/>
      <c r="P15" s="220"/>
      <c r="Q15" s="220"/>
      <c r="R15" s="221"/>
      <c r="S15" s="219"/>
      <c r="T15" s="220"/>
      <c r="U15" s="220"/>
      <c r="V15" s="220"/>
      <c r="W15" s="221"/>
      <c r="X15" s="219"/>
      <c r="Y15" s="220"/>
      <c r="Z15" s="220"/>
      <c r="AA15" s="220"/>
      <c r="AB15" s="221"/>
      <c r="AC15" s="219"/>
      <c r="AD15" s="220"/>
      <c r="AE15" s="220"/>
      <c r="AF15" s="220"/>
      <c r="AG15" s="221"/>
      <c r="AH15" s="219"/>
      <c r="AI15" s="220"/>
      <c r="AJ15" s="220"/>
      <c r="AK15" s="220"/>
      <c r="AL15" s="221"/>
      <c r="AM15" s="219"/>
      <c r="AN15" s="220"/>
      <c r="AO15" s="220"/>
      <c r="AP15" s="220"/>
      <c r="AQ15" s="221"/>
      <c r="AR15" s="219"/>
      <c r="AS15" s="220"/>
      <c r="AT15" s="220"/>
      <c r="AU15" s="220"/>
      <c r="AV15" s="221"/>
      <c r="AW15" s="219"/>
      <c r="AX15" s="220"/>
      <c r="AY15" s="220"/>
      <c r="AZ15" s="220"/>
      <c r="BA15" s="221"/>
      <c r="BB15" s="218">
        <v>6</v>
      </c>
      <c r="BC15" s="219"/>
      <c r="BD15" s="220"/>
      <c r="BE15" s="220"/>
      <c r="BF15" s="220"/>
      <c r="BG15" s="221"/>
      <c r="BH15" s="219"/>
      <c r="BI15" s="220"/>
      <c r="BJ15" s="220"/>
      <c r="BK15" s="220"/>
      <c r="BL15" s="221"/>
      <c r="BM15" s="219"/>
      <c r="BN15" s="220"/>
      <c r="BO15" s="220"/>
      <c r="BP15" s="220"/>
      <c r="BQ15" s="221"/>
      <c r="BR15" s="219"/>
      <c r="BS15" s="220"/>
      <c r="BT15" s="220"/>
      <c r="BU15" s="220"/>
      <c r="BV15" s="221"/>
      <c r="BW15" s="219"/>
      <c r="BX15" s="220"/>
      <c r="BY15" s="220"/>
      <c r="BZ15" s="220"/>
      <c r="CA15" s="221"/>
      <c r="CB15" s="219"/>
      <c r="CC15" s="220"/>
      <c r="CD15" s="220"/>
      <c r="CE15" s="220"/>
      <c r="CF15" s="221"/>
      <c r="CG15" s="219"/>
      <c r="CH15" s="220"/>
      <c r="CI15" s="220"/>
      <c r="CJ15" s="220"/>
      <c r="CK15" s="221"/>
      <c r="CL15" s="219"/>
      <c r="CM15" s="220"/>
      <c r="CN15" s="220"/>
      <c r="CO15" s="220"/>
      <c r="CP15" s="221"/>
      <c r="CQ15" s="219"/>
      <c r="CR15" s="220"/>
      <c r="CS15" s="220"/>
      <c r="CT15" s="220"/>
      <c r="CU15" s="221"/>
      <c r="CV15" s="219"/>
      <c r="CW15" s="220"/>
      <c r="CX15" s="220"/>
      <c r="CY15" s="220"/>
      <c r="CZ15" s="221"/>
      <c r="DA15" s="222" t="str">
        <f>IF('2.Students Name'!B10="","",'2.Students Name'!B10)</f>
        <v/>
      </c>
      <c r="DB15" s="216" t="str">
        <f>IF('2.Students Name'!C10="","",'2.Students Name'!C10)</f>
        <v/>
      </c>
      <c r="DC15" s="217" t="str">
        <f>IF('2.Students Name'!D10="","",'2.Students Name'!D10)</f>
        <v/>
      </c>
      <c r="DD15" s="218">
        <v>6</v>
      </c>
      <c r="DE15" s="219"/>
      <c r="DF15" s="220"/>
      <c r="DG15" s="220"/>
      <c r="DH15" s="220"/>
      <c r="DI15" s="221"/>
      <c r="DJ15" s="219"/>
      <c r="DK15" s="220"/>
      <c r="DL15" s="220"/>
      <c r="DM15" s="220"/>
      <c r="DN15" s="221"/>
      <c r="DO15" s="218" t="str">
        <f t="shared" si="217"/>
        <v/>
      </c>
      <c r="DP15" s="218" t="str">
        <f t="shared" si="218"/>
        <v/>
      </c>
      <c r="DQ15" s="218" t="str">
        <f t="shared" si="219"/>
        <v/>
      </c>
      <c r="DR15" s="218" t="str">
        <f t="shared" si="220"/>
        <v/>
      </c>
      <c r="DS15" s="218" t="str">
        <f t="shared" si="221"/>
        <v/>
      </c>
      <c r="DT15" s="218" t="str">
        <f t="shared" si="222"/>
        <v/>
      </c>
      <c r="DU15" s="223" t="str">
        <f t="shared" si="223"/>
        <v/>
      </c>
      <c r="DV15" s="263"/>
      <c r="DW15" s="360"/>
      <c r="DX15" s="360"/>
      <c r="DY15" s="360"/>
      <c r="DZ15" s="360"/>
      <c r="EA15" s="360"/>
      <c r="EB15" s="360"/>
      <c r="EC15" s="360"/>
      <c r="ED15" s="360"/>
      <c r="EE15" s="360"/>
      <c r="EF15" s="360"/>
      <c r="EG15" s="360"/>
      <c r="EH15" s="360"/>
      <c r="EI15" s="360"/>
      <c r="EJ15" s="261"/>
      <c r="EK15" s="206" t="str">
        <f>IF('2.Students Name'!R10="NQ","NQ",IF('2.Students Name'!R10="I","I",IF('2.Students Name'!R10="T","T","")))</f>
        <v/>
      </c>
      <c r="EL15" s="258" t="str">
        <f t="shared" si="224"/>
        <v/>
      </c>
      <c r="EM15" s="159" t="str">
        <f t="shared" si="110"/>
        <v/>
      </c>
      <c r="EN15" s="159" t="str">
        <f t="shared" si="111"/>
        <v/>
      </c>
      <c r="EO15" s="159" t="str">
        <f t="shared" si="112"/>
        <v/>
      </c>
      <c r="EP15" s="160" t="str">
        <f t="shared" si="113"/>
        <v/>
      </c>
      <c r="EQ15" s="161" t="str">
        <f t="shared" si="114"/>
        <v/>
      </c>
      <c r="ER15" s="159" t="str">
        <f t="shared" si="115"/>
        <v/>
      </c>
      <c r="ES15" s="159" t="str">
        <f t="shared" si="116"/>
        <v/>
      </c>
      <c r="ET15" s="159" t="str">
        <f t="shared" si="117"/>
        <v/>
      </c>
      <c r="EU15" s="160" t="str">
        <f t="shared" si="118"/>
        <v/>
      </c>
      <c r="EV15" s="161" t="str">
        <f t="shared" si="119"/>
        <v/>
      </c>
      <c r="EW15" s="159" t="str">
        <f t="shared" si="120"/>
        <v/>
      </c>
      <c r="EX15" s="159" t="str">
        <f t="shared" si="121"/>
        <v/>
      </c>
      <c r="EY15" s="159" t="str">
        <f t="shared" si="122"/>
        <v/>
      </c>
      <c r="EZ15" s="160" t="str">
        <f t="shared" si="123"/>
        <v/>
      </c>
      <c r="FA15" s="161" t="str">
        <f t="shared" si="124"/>
        <v/>
      </c>
      <c r="FB15" s="159" t="str">
        <f t="shared" si="125"/>
        <v/>
      </c>
      <c r="FC15" s="159" t="str">
        <f t="shared" si="126"/>
        <v/>
      </c>
      <c r="FD15" s="159" t="str">
        <f t="shared" si="127"/>
        <v/>
      </c>
      <c r="FE15" s="160" t="str">
        <f t="shared" si="128"/>
        <v/>
      </c>
      <c r="FF15" s="161" t="str">
        <f t="shared" si="129"/>
        <v/>
      </c>
      <c r="FG15" s="159" t="str">
        <f t="shared" si="130"/>
        <v/>
      </c>
      <c r="FH15" s="159" t="str">
        <f t="shared" si="131"/>
        <v/>
      </c>
      <c r="FI15" s="159" t="str">
        <f t="shared" si="132"/>
        <v/>
      </c>
      <c r="FJ15" s="160" t="str">
        <f t="shared" si="133"/>
        <v/>
      </c>
      <c r="FK15" s="161" t="str">
        <f t="shared" si="134"/>
        <v/>
      </c>
      <c r="FL15" s="159" t="str">
        <f t="shared" si="135"/>
        <v/>
      </c>
      <c r="FM15" s="159" t="str">
        <f t="shared" si="136"/>
        <v/>
      </c>
      <c r="FN15" s="159" t="str">
        <f t="shared" si="137"/>
        <v/>
      </c>
      <c r="FO15" s="160" t="str">
        <f t="shared" si="138"/>
        <v/>
      </c>
      <c r="FP15" s="161" t="str">
        <f t="shared" si="139"/>
        <v/>
      </c>
      <c r="FQ15" s="159" t="str">
        <f t="shared" si="140"/>
        <v/>
      </c>
      <c r="FR15" s="159" t="str">
        <f t="shared" si="141"/>
        <v/>
      </c>
      <c r="FS15" s="159" t="str">
        <f t="shared" si="142"/>
        <v/>
      </c>
      <c r="FT15" s="160" t="str">
        <f t="shared" si="143"/>
        <v/>
      </c>
      <c r="FU15" s="161" t="str">
        <f t="shared" si="144"/>
        <v/>
      </c>
      <c r="FV15" s="159" t="str">
        <f t="shared" si="145"/>
        <v/>
      </c>
      <c r="FW15" s="159" t="str">
        <f t="shared" si="146"/>
        <v/>
      </c>
      <c r="FX15" s="159" t="str">
        <f t="shared" si="147"/>
        <v/>
      </c>
      <c r="FY15" s="160" t="str">
        <f t="shared" si="148"/>
        <v/>
      </c>
      <c r="FZ15" s="161" t="str">
        <f t="shared" si="149"/>
        <v/>
      </c>
      <c r="GA15" s="159" t="str">
        <f t="shared" si="150"/>
        <v/>
      </c>
      <c r="GB15" s="159" t="str">
        <f t="shared" si="151"/>
        <v/>
      </c>
      <c r="GC15" s="159" t="str">
        <f t="shared" si="152"/>
        <v/>
      </c>
      <c r="GD15" s="160" t="str">
        <f t="shared" si="153"/>
        <v/>
      </c>
      <c r="GE15" s="161" t="str">
        <f t="shared" si="154"/>
        <v/>
      </c>
      <c r="GF15" s="159" t="str">
        <f t="shared" si="155"/>
        <v/>
      </c>
      <c r="GG15" s="159" t="str">
        <f t="shared" si="156"/>
        <v/>
      </c>
      <c r="GH15" s="159" t="str">
        <f t="shared" si="157"/>
        <v/>
      </c>
      <c r="GI15" s="160" t="str">
        <f t="shared" si="158"/>
        <v/>
      </c>
      <c r="GJ15" s="161" t="str">
        <f t="shared" si="225"/>
        <v/>
      </c>
      <c r="GK15" s="159" t="str">
        <f t="shared" si="159"/>
        <v/>
      </c>
      <c r="GL15" s="159" t="str">
        <f t="shared" si="160"/>
        <v/>
      </c>
      <c r="GM15" s="159" t="str">
        <f t="shared" si="161"/>
        <v/>
      </c>
      <c r="GN15" s="160" t="str">
        <f t="shared" si="162"/>
        <v/>
      </c>
      <c r="GO15" s="161" t="str">
        <f t="shared" si="163"/>
        <v/>
      </c>
      <c r="GP15" s="159" t="str">
        <f t="shared" si="164"/>
        <v/>
      </c>
      <c r="GQ15" s="159" t="str">
        <f t="shared" si="165"/>
        <v/>
      </c>
      <c r="GR15" s="159" t="str">
        <f t="shared" si="166"/>
        <v/>
      </c>
      <c r="GS15" s="160" t="str">
        <f t="shared" si="167"/>
        <v/>
      </c>
      <c r="GT15" s="161" t="str">
        <f t="shared" si="168"/>
        <v/>
      </c>
      <c r="GU15" s="159" t="str">
        <f t="shared" si="169"/>
        <v/>
      </c>
      <c r="GV15" s="159" t="str">
        <f t="shared" si="170"/>
        <v/>
      </c>
      <c r="GW15" s="159" t="str">
        <f t="shared" si="171"/>
        <v/>
      </c>
      <c r="GX15" s="160" t="str">
        <f t="shared" si="172"/>
        <v/>
      </c>
      <c r="GY15" s="161" t="str">
        <f t="shared" si="173"/>
        <v/>
      </c>
      <c r="GZ15" s="159" t="str">
        <f t="shared" si="174"/>
        <v/>
      </c>
      <c r="HA15" s="159" t="str">
        <f t="shared" si="175"/>
        <v/>
      </c>
      <c r="HB15" s="159" t="str">
        <f t="shared" si="176"/>
        <v/>
      </c>
      <c r="HC15" s="160" t="str">
        <f t="shared" si="177"/>
        <v/>
      </c>
      <c r="HD15" s="161" t="str">
        <f t="shared" si="178"/>
        <v/>
      </c>
      <c r="HE15" s="159" t="str">
        <f t="shared" si="179"/>
        <v/>
      </c>
      <c r="HF15" s="159" t="str">
        <f t="shared" si="180"/>
        <v/>
      </c>
      <c r="HG15" s="159" t="str">
        <f t="shared" si="181"/>
        <v/>
      </c>
      <c r="HH15" s="160" t="str">
        <f t="shared" si="182"/>
        <v/>
      </c>
      <c r="HI15" s="161" t="str">
        <f t="shared" si="183"/>
        <v/>
      </c>
      <c r="HJ15" s="159" t="str">
        <f t="shared" si="184"/>
        <v/>
      </c>
      <c r="HK15" s="159" t="str">
        <f t="shared" si="185"/>
        <v/>
      </c>
      <c r="HL15" s="159" t="str">
        <f t="shared" si="186"/>
        <v/>
      </c>
      <c r="HM15" s="160" t="str">
        <f t="shared" si="187"/>
        <v/>
      </c>
      <c r="HN15" s="161" t="str">
        <f t="shared" si="188"/>
        <v/>
      </c>
      <c r="HO15" s="159" t="str">
        <f t="shared" si="189"/>
        <v/>
      </c>
      <c r="HP15" s="159" t="str">
        <f t="shared" si="190"/>
        <v/>
      </c>
      <c r="HQ15" s="159" t="str">
        <f t="shared" si="191"/>
        <v/>
      </c>
      <c r="HR15" s="160" t="str">
        <f t="shared" si="192"/>
        <v/>
      </c>
      <c r="HS15" s="161" t="str">
        <f t="shared" si="193"/>
        <v/>
      </c>
      <c r="HT15" s="159" t="str">
        <f t="shared" si="194"/>
        <v/>
      </c>
      <c r="HU15" s="159" t="str">
        <f t="shared" si="195"/>
        <v/>
      </c>
      <c r="HV15" s="159" t="str">
        <f t="shared" si="196"/>
        <v/>
      </c>
      <c r="HW15" s="160" t="str">
        <f t="shared" si="197"/>
        <v/>
      </c>
      <c r="HX15" s="161" t="str">
        <f t="shared" si="198"/>
        <v/>
      </c>
      <c r="HY15" s="159" t="str">
        <f t="shared" si="199"/>
        <v/>
      </c>
      <c r="HZ15" s="159" t="str">
        <f t="shared" si="200"/>
        <v/>
      </c>
      <c r="IA15" s="159" t="str">
        <f t="shared" si="201"/>
        <v/>
      </c>
      <c r="IB15" s="160" t="str">
        <f t="shared" si="202"/>
        <v/>
      </c>
      <c r="IC15" s="161" t="str">
        <f t="shared" si="203"/>
        <v/>
      </c>
      <c r="ID15" s="159" t="str">
        <f t="shared" si="204"/>
        <v/>
      </c>
      <c r="IE15" s="159" t="str">
        <f t="shared" si="205"/>
        <v/>
      </c>
      <c r="IF15" s="159" t="str">
        <f t="shared" si="206"/>
        <v/>
      </c>
      <c r="IG15" s="160" t="str">
        <f t="shared" si="207"/>
        <v/>
      </c>
      <c r="IH15" s="161" t="str">
        <f t="shared" si="226"/>
        <v/>
      </c>
      <c r="II15" s="159" t="str">
        <f t="shared" si="208"/>
        <v/>
      </c>
      <c r="IJ15" s="159" t="str">
        <f t="shared" si="209"/>
        <v/>
      </c>
      <c r="IK15" s="159" t="str">
        <f t="shared" si="210"/>
        <v/>
      </c>
      <c r="IL15" s="160" t="str">
        <f t="shared" si="211"/>
        <v/>
      </c>
      <c r="IM15" s="161" t="str">
        <f t="shared" si="212"/>
        <v/>
      </c>
      <c r="IN15" s="159" t="str">
        <f t="shared" si="213"/>
        <v/>
      </c>
      <c r="IO15" s="159" t="str">
        <f t="shared" si="214"/>
        <v/>
      </c>
      <c r="IP15" s="159" t="str">
        <f t="shared" si="215"/>
        <v/>
      </c>
      <c r="IQ15" s="160" t="str">
        <f t="shared" si="216"/>
        <v/>
      </c>
      <c r="IR15" s="206" t="str">
        <f>IF('2.Students Name'!R10="NQ","NQ",IF('2.Students Name'!R10="I","I",IF('2.Students Name'!R10="T","T","")))</f>
        <v/>
      </c>
      <c r="IS15" s="359" t="s">
        <v>765</v>
      </c>
      <c r="IT15" s="359"/>
      <c r="IU15" s="359"/>
      <c r="IV15" s="359"/>
      <c r="IW15" s="359"/>
      <c r="IX15" s="359"/>
      <c r="IY15" s="359"/>
      <c r="IZ15" s="359"/>
      <c r="JA15" s="359"/>
      <c r="JB15" s="359"/>
      <c r="JC15" s="359"/>
      <c r="JD15" s="359"/>
      <c r="JE15" s="359"/>
      <c r="JF15" s="359"/>
      <c r="JG15" s="359"/>
      <c r="JH15" s="359"/>
      <c r="JI15" s="359"/>
      <c r="JJ15" s="359"/>
      <c r="JK15" s="359"/>
      <c r="JL15" s="359"/>
      <c r="JM15" s="359"/>
      <c r="JN15" s="359"/>
      <c r="JO15" s="359"/>
      <c r="JP15" s="359"/>
      <c r="JQ15" s="359"/>
    </row>
    <row r="16" spans="1:296" ht="17.25" customHeight="1">
      <c r="A16" s="216" t="str">
        <f>IF('2.Students Name'!C11="","",'2.Students Name'!C11)</f>
        <v/>
      </c>
      <c r="B16" s="217" t="str">
        <f>IF('2.Students Name'!D11="","",'2.Students Name'!D11)</f>
        <v/>
      </c>
      <c r="C16" s="218">
        <v>7</v>
      </c>
      <c r="D16" s="219"/>
      <c r="E16" s="220"/>
      <c r="F16" s="220"/>
      <c r="G16" s="220"/>
      <c r="H16" s="221"/>
      <c r="I16" s="219"/>
      <c r="J16" s="220"/>
      <c r="K16" s="220"/>
      <c r="L16" s="220"/>
      <c r="M16" s="221"/>
      <c r="N16" s="219"/>
      <c r="O16" s="220"/>
      <c r="P16" s="220"/>
      <c r="Q16" s="220"/>
      <c r="R16" s="221"/>
      <c r="S16" s="219"/>
      <c r="T16" s="220"/>
      <c r="U16" s="220"/>
      <c r="V16" s="220"/>
      <c r="W16" s="221"/>
      <c r="X16" s="219"/>
      <c r="Y16" s="220"/>
      <c r="Z16" s="220"/>
      <c r="AA16" s="220"/>
      <c r="AB16" s="221"/>
      <c r="AC16" s="219"/>
      <c r="AD16" s="220"/>
      <c r="AE16" s="220"/>
      <c r="AF16" s="220"/>
      <c r="AG16" s="221"/>
      <c r="AH16" s="219"/>
      <c r="AI16" s="220"/>
      <c r="AJ16" s="220"/>
      <c r="AK16" s="220"/>
      <c r="AL16" s="221"/>
      <c r="AM16" s="219"/>
      <c r="AN16" s="220"/>
      <c r="AO16" s="220"/>
      <c r="AP16" s="220"/>
      <c r="AQ16" s="221"/>
      <c r="AR16" s="219"/>
      <c r="AS16" s="220"/>
      <c r="AT16" s="220"/>
      <c r="AU16" s="220"/>
      <c r="AV16" s="221"/>
      <c r="AW16" s="219"/>
      <c r="AX16" s="220"/>
      <c r="AY16" s="220"/>
      <c r="AZ16" s="220"/>
      <c r="BA16" s="221"/>
      <c r="BB16" s="218">
        <v>7</v>
      </c>
      <c r="BC16" s="219"/>
      <c r="BD16" s="220"/>
      <c r="BE16" s="220"/>
      <c r="BF16" s="220"/>
      <c r="BG16" s="221"/>
      <c r="BH16" s="219"/>
      <c r="BI16" s="220"/>
      <c r="BJ16" s="220"/>
      <c r="BK16" s="220"/>
      <c r="BL16" s="221"/>
      <c r="BM16" s="219"/>
      <c r="BN16" s="220"/>
      <c r="BO16" s="220"/>
      <c r="BP16" s="220"/>
      <c r="BQ16" s="221"/>
      <c r="BR16" s="219"/>
      <c r="BS16" s="220"/>
      <c r="BT16" s="220"/>
      <c r="BU16" s="220"/>
      <c r="BV16" s="221"/>
      <c r="BW16" s="219"/>
      <c r="BX16" s="220"/>
      <c r="BY16" s="220"/>
      <c r="BZ16" s="220"/>
      <c r="CA16" s="221"/>
      <c r="CB16" s="219"/>
      <c r="CC16" s="220"/>
      <c r="CD16" s="220"/>
      <c r="CE16" s="220"/>
      <c r="CF16" s="221"/>
      <c r="CG16" s="219"/>
      <c r="CH16" s="220"/>
      <c r="CI16" s="220"/>
      <c r="CJ16" s="220"/>
      <c r="CK16" s="221"/>
      <c r="CL16" s="219"/>
      <c r="CM16" s="220"/>
      <c r="CN16" s="220"/>
      <c r="CO16" s="220"/>
      <c r="CP16" s="221"/>
      <c r="CQ16" s="219"/>
      <c r="CR16" s="220"/>
      <c r="CS16" s="220"/>
      <c r="CT16" s="220"/>
      <c r="CU16" s="221"/>
      <c r="CV16" s="219"/>
      <c r="CW16" s="220"/>
      <c r="CX16" s="220"/>
      <c r="CY16" s="220"/>
      <c r="CZ16" s="221"/>
      <c r="DA16" s="222" t="str">
        <f>IF('2.Students Name'!B11="","",'2.Students Name'!B11)</f>
        <v/>
      </c>
      <c r="DB16" s="216" t="str">
        <f>IF('2.Students Name'!C11="","",'2.Students Name'!C11)</f>
        <v/>
      </c>
      <c r="DC16" s="217" t="str">
        <f>IF('2.Students Name'!D11="","",'2.Students Name'!D11)</f>
        <v/>
      </c>
      <c r="DD16" s="218">
        <v>7</v>
      </c>
      <c r="DE16" s="219"/>
      <c r="DF16" s="220"/>
      <c r="DG16" s="220"/>
      <c r="DH16" s="220"/>
      <c r="DI16" s="221"/>
      <c r="DJ16" s="219"/>
      <c r="DK16" s="220"/>
      <c r="DL16" s="220"/>
      <c r="DM16" s="220"/>
      <c r="DN16" s="221"/>
      <c r="DO16" s="218" t="str">
        <f t="shared" si="217"/>
        <v/>
      </c>
      <c r="DP16" s="218" t="str">
        <f t="shared" si="218"/>
        <v/>
      </c>
      <c r="DQ16" s="218" t="str">
        <f t="shared" si="219"/>
        <v/>
      </c>
      <c r="DR16" s="218" t="str">
        <f t="shared" si="220"/>
        <v/>
      </c>
      <c r="DS16" s="218" t="str">
        <f t="shared" si="221"/>
        <v/>
      </c>
      <c r="DT16" s="218" t="str">
        <f t="shared" si="222"/>
        <v/>
      </c>
      <c r="DU16" s="223" t="str">
        <f t="shared" si="223"/>
        <v/>
      </c>
      <c r="DV16" s="263"/>
      <c r="DW16" s="360"/>
      <c r="DX16" s="360"/>
      <c r="DY16" s="360"/>
      <c r="DZ16" s="360"/>
      <c r="EA16" s="360"/>
      <c r="EB16" s="360"/>
      <c r="EC16" s="360"/>
      <c r="ED16" s="360"/>
      <c r="EE16" s="360"/>
      <c r="EF16" s="360"/>
      <c r="EG16" s="360"/>
      <c r="EH16" s="360"/>
      <c r="EI16" s="360"/>
      <c r="EJ16" s="261"/>
      <c r="EK16" s="206" t="str">
        <f>IF('2.Students Name'!R11="NQ","NQ",IF('2.Students Name'!R11="I","I",IF('2.Students Name'!R11="T","T","")))</f>
        <v/>
      </c>
      <c r="EL16" s="258" t="str">
        <f t="shared" si="224"/>
        <v/>
      </c>
      <c r="EM16" s="159" t="str">
        <f t="shared" si="110"/>
        <v/>
      </c>
      <c r="EN16" s="159" t="str">
        <f t="shared" si="111"/>
        <v/>
      </c>
      <c r="EO16" s="159" t="str">
        <f t="shared" si="112"/>
        <v/>
      </c>
      <c r="EP16" s="160" t="str">
        <f t="shared" si="113"/>
        <v/>
      </c>
      <c r="EQ16" s="161" t="str">
        <f t="shared" si="114"/>
        <v/>
      </c>
      <c r="ER16" s="159" t="str">
        <f t="shared" si="115"/>
        <v/>
      </c>
      <c r="ES16" s="159" t="str">
        <f t="shared" si="116"/>
        <v/>
      </c>
      <c r="ET16" s="159" t="str">
        <f t="shared" si="117"/>
        <v/>
      </c>
      <c r="EU16" s="160" t="str">
        <f t="shared" si="118"/>
        <v/>
      </c>
      <c r="EV16" s="161" t="str">
        <f t="shared" si="119"/>
        <v/>
      </c>
      <c r="EW16" s="159" t="str">
        <f t="shared" si="120"/>
        <v/>
      </c>
      <c r="EX16" s="159" t="str">
        <f t="shared" si="121"/>
        <v/>
      </c>
      <c r="EY16" s="159" t="str">
        <f t="shared" si="122"/>
        <v/>
      </c>
      <c r="EZ16" s="160" t="str">
        <f t="shared" si="123"/>
        <v/>
      </c>
      <c r="FA16" s="161" t="str">
        <f t="shared" si="124"/>
        <v/>
      </c>
      <c r="FB16" s="159" t="str">
        <f t="shared" si="125"/>
        <v/>
      </c>
      <c r="FC16" s="159" t="str">
        <f t="shared" si="126"/>
        <v/>
      </c>
      <c r="FD16" s="159" t="str">
        <f t="shared" si="127"/>
        <v/>
      </c>
      <c r="FE16" s="160" t="str">
        <f t="shared" si="128"/>
        <v/>
      </c>
      <c r="FF16" s="161" t="str">
        <f t="shared" si="129"/>
        <v/>
      </c>
      <c r="FG16" s="159" t="str">
        <f t="shared" si="130"/>
        <v/>
      </c>
      <c r="FH16" s="159" t="str">
        <f t="shared" si="131"/>
        <v/>
      </c>
      <c r="FI16" s="159" t="str">
        <f t="shared" si="132"/>
        <v/>
      </c>
      <c r="FJ16" s="160" t="str">
        <f t="shared" si="133"/>
        <v/>
      </c>
      <c r="FK16" s="161" t="str">
        <f t="shared" si="134"/>
        <v/>
      </c>
      <c r="FL16" s="159" t="str">
        <f t="shared" si="135"/>
        <v/>
      </c>
      <c r="FM16" s="159" t="str">
        <f t="shared" si="136"/>
        <v/>
      </c>
      <c r="FN16" s="159" t="str">
        <f t="shared" si="137"/>
        <v/>
      </c>
      <c r="FO16" s="160" t="str">
        <f t="shared" si="138"/>
        <v/>
      </c>
      <c r="FP16" s="161" t="str">
        <f t="shared" si="139"/>
        <v/>
      </c>
      <c r="FQ16" s="159" t="str">
        <f t="shared" si="140"/>
        <v/>
      </c>
      <c r="FR16" s="159" t="str">
        <f t="shared" si="141"/>
        <v/>
      </c>
      <c r="FS16" s="159" t="str">
        <f t="shared" si="142"/>
        <v/>
      </c>
      <c r="FT16" s="160" t="str">
        <f t="shared" si="143"/>
        <v/>
      </c>
      <c r="FU16" s="161" t="str">
        <f t="shared" si="144"/>
        <v/>
      </c>
      <c r="FV16" s="159" t="str">
        <f t="shared" si="145"/>
        <v/>
      </c>
      <c r="FW16" s="159" t="str">
        <f t="shared" si="146"/>
        <v/>
      </c>
      <c r="FX16" s="159" t="str">
        <f t="shared" si="147"/>
        <v/>
      </c>
      <c r="FY16" s="160" t="str">
        <f t="shared" si="148"/>
        <v/>
      </c>
      <c r="FZ16" s="161" t="str">
        <f t="shared" si="149"/>
        <v/>
      </c>
      <c r="GA16" s="159" t="str">
        <f t="shared" si="150"/>
        <v/>
      </c>
      <c r="GB16" s="159" t="str">
        <f t="shared" si="151"/>
        <v/>
      </c>
      <c r="GC16" s="159" t="str">
        <f t="shared" si="152"/>
        <v/>
      </c>
      <c r="GD16" s="160" t="str">
        <f t="shared" si="153"/>
        <v/>
      </c>
      <c r="GE16" s="161" t="str">
        <f t="shared" si="154"/>
        <v/>
      </c>
      <c r="GF16" s="159" t="str">
        <f t="shared" si="155"/>
        <v/>
      </c>
      <c r="GG16" s="159" t="str">
        <f t="shared" si="156"/>
        <v/>
      </c>
      <c r="GH16" s="159" t="str">
        <f t="shared" si="157"/>
        <v/>
      </c>
      <c r="GI16" s="160" t="str">
        <f t="shared" si="158"/>
        <v/>
      </c>
      <c r="GJ16" s="161" t="str">
        <f t="shared" si="225"/>
        <v/>
      </c>
      <c r="GK16" s="159" t="str">
        <f t="shared" si="159"/>
        <v/>
      </c>
      <c r="GL16" s="159" t="str">
        <f t="shared" si="160"/>
        <v/>
      </c>
      <c r="GM16" s="159" t="str">
        <f t="shared" si="161"/>
        <v/>
      </c>
      <c r="GN16" s="160" t="str">
        <f t="shared" si="162"/>
        <v/>
      </c>
      <c r="GO16" s="161" t="str">
        <f t="shared" si="163"/>
        <v/>
      </c>
      <c r="GP16" s="159" t="str">
        <f t="shared" si="164"/>
        <v/>
      </c>
      <c r="GQ16" s="159" t="str">
        <f t="shared" si="165"/>
        <v/>
      </c>
      <c r="GR16" s="159" t="str">
        <f t="shared" si="166"/>
        <v/>
      </c>
      <c r="GS16" s="160" t="str">
        <f t="shared" si="167"/>
        <v/>
      </c>
      <c r="GT16" s="161" t="str">
        <f t="shared" si="168"/>
        <v/>
      </c>
      <c r="GU16" s="159" t="str">
        <f t="shared" si="169"/>
        <v/>
      </c>
      <c r="GV16" s="159" t="str">
        <f t="shared" si="170"/>
        <v/>
      </c>
      <c r="GW16" s="159" t="str">
        <f t="shared" si="171"/>
        <v/>
      </c>
      <c r="GX16" s="160" t="str">
        <f t="shared" si="172"/>
        <v/>
      </c>
      <c r="GY16" s="161" t="str">
        <f t="shared" si="173"/>
        <v/>
      </c>
      <c r="GZ16" s="159" t="str">
        <f t="shared" si="174"/>
        <v/>
      </c>
      <c r="HA16" s="159" t="str">
        <f t="shared" si="175"/>
        <v/>
      </c>
      <c r="HB16" s="159" t="str">
        <f t="shared" si="176"/>
        <v/>
      </c>
      <c r="HC16" s="160" t="str">
        <f t="shared" si="177"/>
        <v/>
      </c>
      <c r="HD16" s="161" t="str">
        <f t="shared" si="178"/>
        <v/>
      </c>
      <c r="HE16" s="159" t="str">
        <f t="shared" si="179"/>
        <v/>
      </c>
      <c r="HF16" s="159" t="str">
        <f t="shared" si="180"/>
        <v/>
      </c>
      <c r="HG16" s="159" t="str">
        <f t="shared" si="181"/>
        <v/>
      </c>
      <c r="HH16" s="160" t="str">
        <f t="shared" si="182"/>
        <v/>
      </c>
      <c r="HI16" s="161" t="str">
        <f t="shared" si="183"/>
        <v/>
      </c>
      <c r="HJ16" s="159" t="str">
        <f t="shared" si="184"/>
        <v/>
      </c>
      <c r="HK16" s="159" t="str">
        <f t="shared" si="185"/>
        <v/>
      </c>
      <c r="HL16" s="159" t="str">
        <f t="shared" si="186"/>
        <v/>
      </c>
      <c r="HM16" s="160" t="str">
        <f t="shared" si="187"/>
        <v/>
      </c>
      <c r="HN16" s="161" t="str">
        <f t="shared" si="188"/>
        <v/>
      </c>
      <c r="HO16" s="159" t="str">
        <f t="shared" si="189"/>
        <v/>
      </c>
      <c r="HP16" s="159" t="str">
        <f t="shared" si="190"/>
        <v/>
      </c>
      <c r="HQ16" s="159" t="str">
        <f t="shared" si="191"/>
        <v/>
      </c>
      <c r="HR16" s="160" t="str">
        <f t="shared" si="192"/>
        <v/>
      </c>
      <c r="HS16" s="161" t="str">
        <f t="shared" si="193"/>
        <v/>
      </c>
      <c r="HT16" s="159" t="str">
        <f t="shared" si="194"/>
        <v/>
      </c>
      <c r="HU16" s="159" t="str">
        <f t="shared" si="195"/>
        <v/>
      </c>
      <c r="HV16" s="159" t="str">
        <f t="shared" si="196"/>
        <v/>
      </c>
      <c r="HW16" s="160" t="str">
        <f t="shared" si="197"/>
        <v/>
      </c>
      <c r="HX16" s="161" t="str">
        <f t="shared" si="198"/>
        <v/>
      </c>
      <c r="HY16" s="159" t="str">
        <f t="shared" si="199"/>
        <v/>
      </c>
      <c r="HZ16" s="159" t="str">
        <f t="shared" si="200"/>
        <v/>
      </c>
      <c r="IA16" s="159" t="str">
        <f t="shared" si="201"/>
        <v/>
      </c>
      <c r="IB16" s="160" t="str">
        <f t="shared" si="202"/>
        <v/>
      </c>
      <c r="IC16" s="161" t="str">
        <f t="shared" si="203"/>
        <v/>
      </c>
      <c r="ID16" s="159" t="str">
        <f t="shared" si="204"/>
        <v/>
      </c>
      <c r="IE16" s="159" t="str">
        <f t="shared" si="205"/>
        <v/>
      </c>
      <c r="IF16" s="159" t="str">
        <f t="shared" si="206"/>
        <v/>
      </c>
      <c r="IG16" s="160" t="str">
        <f t="shared" si="207"/>
        <v/>
      </c>
      <c r="IH16" s="161" t="str">
        <f t="shared" si="226"/>
        <v/>
      </c>
      <c r="II16" s="159" t="str">
        <f t="shared" si="208"/>
        <v/>
      </c>
      <c r="IJ16" s="159" t="str">
        <f t="shared" si="209"/>
        <v/>
      </c>
      <c r="IK16" s="159" t="str">
        <f t="shared" si="210"/>
        <v/>
      </c>
      <c r="IL16" s="160" t="str">
        <f t="shared" si="211"/>
        <v/>
      </c>
      <c r="IM16" s="161" t="str">
        <f t="shared" si="212"/>
        <v/>
      </c>
      <c r="IN16" s="159" t="str">
        <f t="shared" si="213"/>
        <v/>
      </c>
      <c r="IO16" s="159" t="str">
        <f t="shared" si="214"/>
        <v/>
      </c>
      <c r="IP16" s="159" t="str">
        <f t="shared" si="215"/>
        <v/>
      </c>
      <c r="IQ16" s="160" t="str">
        <f t="shared" si="216"/>
        <v/>
      </c>
      <c r="IR16" s="206" t="str">
        <f>IF('2.Students Name'!R11="NQ","NQ",IF('2.Students Name'!R11="I","I",IF('2.Students Name'!R11="T","T","")))</f>
        <v/>
      </c>
    </row>
    <row r="17" spans="1:252" ht="17.25" customHeight="1">
      <c r="A17" s="216" t="str">
        <f>IF('2.Students Name'!C12="","",'2.Students Name'!C12)</f>
        <v/>
      </c>
      <c r="B17" s="217" t="str">
        <f>IF('2.Students Name'!D12="","",'2.Students Name'!D12)</f>
        <v/>
      </c>
      <c r="C17" s="218">
        <v>8</v>
      </c>
      <c r="D17" s="219"/>
      <c r="E17" s="220"/>
      <c r="F17" s="220"/>
      <c r="G17" s="220"/>
      <c r="H17" s="221"/>
      <c r="I17" s="219"/>
      <c r="J17" s="220"/>
      <c r="K17" s="220"/>
      <c r="L17" s="220"/>
      <c r="M17" s="221"/>
      <c r="N17" s="219"/>
      <c r="O17" s="220"/>
      <c r="P17" s="220"/>
      <c r="Q17" s="220"/>
      <c r="R17" s="221"/>
      <c r="S17" s="219"/>
      <c r="T17" s="220"/>
      <c r="U17" s="220"/>
      <c r="V17" s="220"/>
      <c r="W17" s="221"/>
      <c r="X17" s="219"/>
      <c r="Y17" s="220"/>
      <c r="Z17" s="220"/>
      <c r="AA17" s="220"/>
      <c r="AB17" s="221"/>
      <c r="AC17" s="219"/>
      <c r="AD17" s="220"/>
      <c r="AE17" s="220"/>
      <c r="AF17" s="220"/>
      <c r="AG17" s="221"/>
      <c r="AH17" s="219"/>
      <c r="AI17" s="220"/>
      <c r="AJ17" s="220"/>
      <c r="AK17" s="220"/>
      <c r="AL17" s="221"/>
      <c r="AM17" s="219"/>
      <c r="AN17" s="220"/>
      <c r="AO17" s="220"/>
      <c r="AP17" s="220"/>
      <c r="AQ17" s="221"/>
      <c r="AR17" s="219"/>
      <c r="AS17" s="220"/>
      <c r="AT17" s="220"/>
      <c r="AU17" s="220"/>
      <c r="AV17" s="221"/>
      <c r="AW17" s="219"/>
      <c r="AX17" s="220"/>
      <c r="AY17" s="220"/>
      <c r="AZ17" s="220"/>
      <c r="BA17" s="221"/>
      <c r="BB17" s="218">
        <v>8</v>
      </c>
      <c r="BC17" s="219"/>
      <c r="BD17" s="220"/>
      <c r="BE17" s="220"/>
      <c r="BF17" s="220"/>
      <c r="BG17" s="221"/>
      <c r="BH17" s="219"/>
      <c r="BI17" s="220"/>
      <c r="BJ17" s="220"/>
      <c r="BK17" s="220"/>
      <c r="BL17" s="221"/>
      <c r="BM17" s="219"/>
      <c r="BN17" s="220"/>
      <c r="BO17" s="220"/>
      <c r="BP17" s="220"/>
      <c r="BQ17" s="221"/>
      <c r="BR17" s="219"/>
      <c r="BS17" s="220"/>
      <c r="BT17" s="220"/>
      <c r="BU17" s="220"/>
      <c r="BV17" s="221"/>
      <c r="BW17" s="219"/>
      <c r="BX17" s="220"/>
      <c r="BY17" s="220"/>
      <c r="BZ17" s="220"/>
      <c r="CA17" s="221"/>
      <c r="CB17" s="219"/>
      <c r="CC17" s="220"/>
      <c r="CD17" s="220"/>
      <c r="CE17" s="220"/>
      <c r="CF17" s="221"/>
      <c r="CG17" s="219"/>
      <c r="CH17" s="220"/>
      <c r="CI17" s="220"/>
      <c r="CJ17" s="220"/>
      <c r="CK17" s="221"/>
      <c r="CL17" s="219"/>
      <c r="CM17" s="220"/>
      <c r="CN17" s="220"/>
      <c r="CO17" s="220"/>
      <c r="CP17" s="221"/>
      <c r="CQ17" s="219"/>
      <c r="CR17" s="220"/>
      <c r="CS17" s="220"/>
      <c r="CT17" s="220"/>
      <c r="CU17" s="221"/>
      <c r="CV17" s="219"/>
      <c r="CW17" s="220"/>
      <c r="CX17" s="220"/>
      <c r="CY17" s="220"/>
      <c r="CZ17" s="221"/>
      <c r="DA17" s="222" t="str">
        <f>IF('2.Students Name'!B12="","",'2.Students Name'!B12)</f>
        <v/>
      </c>
      <c r="DB17" s="216" t="str">
        <f>IF('2.Students Name'!C12="","",'2.Students Name'!C12)</f>
        <v/>
      </c>
      <c r="DC17" s="217" t="str">
        <f>IF('2.Students Name'!D12="","",'2.Students Name'!D12)</f>
        <v/>
      </c>
      <c r="DD17" s="218">
        <v>8</v>
      </c>
      <c r="DE17" s="219"/>
      <c r="DF17" s="220"/>
      <c r="DG17" s="220"/>
      <c r="DH17" s="220"/>
      <c r="DI17" s="221"/>
      <c r="DJ17" s="219"/>
      <c r="DK17" s="220"/>
      <c r="DL17" s="220"/>
      <c r="DM17" s="220"/>
      <c r="DN17" s="221"/>
      <c r="DO17" s="218" t="str">
        <f t="shared" si="217"/>
        <v/>
      </c>
      <c r="DP17" s="218" t="str">
        <f t="shared" si="218"/>
        <v/>
      </c>
      <c r="DQ17" s="218" t="str">
        <f t="shared" si="219"/>
        <v/>
      </c>
      <c r="DR17" s="218" t="str">
        <f t="shared" si="220"/>
        <v/>
      </c>
      <c r="DS17" s="218" t="str">
        <f t="shared" si="221"/>
        <v/>
      </c>
      <c r="DT17" s="218" t="str">
        <f t="shared" si="222"/>
        <v/>
      </c>
      <c r="DU17" s="223" t="str">
        <f t="shared" si="223"/>
        <v/>
      </c>
      <c r="DV17" s="264"/>
      <c r="DW17" s="360"/>
      <c r="DX17" s="360"/>
      <c r="DY17" s="360"/>
      <c r="DZ17" s="360"/>
      <c r="EA17" s="360"/>
      <c r="EB17" s="360"/>
      <c r="EC17" s="360"/>
      <c r="ED17" s="360"/>
      <c r="EE17" s="360"/>
      <c r="EF17" s="360"/>
      <c r="EG17" s="360"/>
      <c r="EH17" s="360"/>
      <c r="EI17" s="360"/>
      <c r="EJ17" s="261"/>
      <c r="EK17" s="206" t="str">
        <f>IF('2.Students Name'!R12="NQ","NQ",IF('2.Students Name'!R12="I","I",IF('2.Students Name'!R12="T","T","")))</f>
        <v/>
      </c>
      <c r="EL17" s="258" t="str">
        <f t="shared" si="224"/>
        <v/>
      </c>
      <c r="EM17" s="159" t="str">
        <f t="shared" si="110"/>
        <v/>
      </c>
      <c r="EN17" s="159" t="str">
        <f t="shared" si="111"/>
        <v/>
      </c>
      <c r="EO17" s="159" t="str">
        <f t="shared" si="112"/>
        <v/>
      </c>
      <c r="EP17" s="160" t="str">
        <f t="shared" si="113"/>
        <v/>
      </c>
      <c r="EQ17" s="161" t="str">
        <f t="shared" si="114"/>
        <v/>
      </c>
      <c r="ER17" s="159" t="str">
        <f t="shared" si="115"/>
        <v/>
      </c>
      <c r="ES17" s="159" t="str">
        <f t="shared" si="116"/>
        <v/>
      </c>
      <c r="ET17" s="159" t="str">
        <f t="shared" si="117"/>
        <v/>
      </c>
      <c r="EU17" s="160" t="str">
        <f t="shared" si="118"/>
        <v/>
      </c>
      <c r="EV17" s="161" t="str">
        <f t="shared" si="119"/>
        <v/>
      </c>
      <c r="EW17" s="159" t="str">
        <f t="shared" si="120"/>
        <v/>
      </c>
      <c r="EX17" s="159" t="str">
        <f t="shared" si="121"/>
        <v/>
      </c>
      <c r="EY17" s="159" t="str">
        <f t="shared" si="122"/>
        <v/>
      </c>
      <c r="EZ17" s="160" t="str">
        <f t="shared" si="123"/>
        <v/>
      </c>
      <c r="FA17" s="161" t="str">
        <f t="shared" si="124"/>
        <v/>
      </c>
      <c r="FB17" s="159" t="str">
        <f t="shared" si="125"/>
        <v/>
      </c>
      <c r="FC17" s="159" t="str">
        <f t="shared" si="126"/>
        <v/>
      </c>
      <c r="FD17" s="159" t="str">
        <f t="shared" si="127"/>
        <v/>
      </c>
      <c r="FE17" s="160" t="str">
        <f t="shared" si="128"/>
        <v/>
      </c>
      <c r="FF17" s="161" t="str">
        <f t="shared" si="129"/>
        <v/>
      </c>
      <c r="FG17" s="159" t="str">
        <f t="shared" si="130"/>
        <v/>
      </c>
      <c r="FH17" s="159" t="str">
        <f t="shared" si="131"/>
        <v/>
      </c>
      <c r="FI17" s="159" t="str">
        <f t="shared" si="132"/>
        <v/>
      </c>
      <c r="FJ17" s="160" t="str">
        <f t="shared" si="133"/>
        <v/>
      </c>
      <c r="FK17" s="161" t="str">
        <f t="shared" si="134"/>
        <v/>
      </c>
      <c r="FL17" s="159" t="str">
        <f t="shared" si="135"/>
        <v/>
      </c>
      <c r="FM17" s="159" t="str">
        <f t="shared" si="136"/>
        <v/>
      </c>
      <c r="FN17" s="159" t="str">
        <f t="shared" si="137"/>
        <v/>
      </c>
      <c r="FO17" s="160" t="str">
        <f t="shared" si="138"/>
        <v/>
      </c>
      <c r="FP17" s="161" t="str">
        <f t="shared" si="139"/>
        <v/>
      </c>
      <c r="FQ17" s="159" t="str">
        <f t="shared" si="140"/>
        <v/>
      </c>
      <c r="FR17" s="159" t="str">
        <f t="shared" si="141"/>
        <v/>
      </c>
      <c r="FS17" s="159" t="str">
        <f t="shared" si="142"/>
        <v/>
      </c>
      <c r="FT17" s="160" t="str">
        <f t="shared" si="143"/>
        <v/>
      </c>
      <c r="FU17" s="161" t="str">
        <f t="shared" si="144"/>
        <v/>
      </c>
      <c r="FV17" s="159" t="str">
        <f t="shared" si="145"/>
        <v/>
      </c>
      <c r="FW17" s="159" t="str">
        <f t="shared" si="146"/>
        <v/>
      </c>
      <c r="FX17" s="159" t="str">
        <f t="shared" si="147"/>
        <v/>
      </c>
      <c r="FY17" s="160" t="str">
        <f t="shared" si="148"/>
        <v/>
      </c>
      <c r="FZ17" s="161" t="str">
        <f t="shared" si="149"/>
        <v/>
      </c>
      <c r="GA17" s="159" t="str">
        <f t="shared" si="150"/>
        <v/>
      </c>
      <c r="GB17" s="159" t="str">
        <f t="shared" si="151"/>
        <v/>
      </c>
      <c r="GC17" s="159" t="str">
        <f t="shared" si="152"/>
        <v/>
      </c>
      <c r="GD17" s="160" t="str">
        <f t="shared" si="153"/>
        <v/>
      </c>
      <c r="GE17" s="161" t="str">
        <f t="shared" si="154"/>
        <v/>
      </c>
      <c r="GF17" s="159" t="str">
        <f t="shared" si="155"/>
        <v/>
      </c>
      <c r="GG17" s="159" t="str">
        <f t="shared" si="156"/>
        <v/>
      </c>
      <c r="GH17" s="159" t="str">
        <f t="shared" si="157"/>
        <v/>
      </c>
      <c r="GI17" s="160" t="str">
        <f t="shared" si="158"/>
        <v/>
      </c>
      <c r="GJ17" s="161" t="str">
        <f t="shared" si="225"/>
        <v/>
      </c>
      <c r="GK17" s="159" t="str">
        <f t="shared" si="159"/>
        <v/>
      </c>
      <c r="GL17" s="159" t="str">
        <f t="shared" si="160"/>
        <v/>
      </c>
      <c r="GM17" s="159" t="str">
        <f t="shared" si="161"/>
        <v/>
      </c>
      <c r="GN17" s="160" t="str">
        <f t="shared" si="162"/>
        <v/>
      </c>
      <c r="GO17" s="161" t="str">
        <f t="shared" si="163"/>
        <v/>
      </c>
      <c r="GP17" s="159" t="str">
        <f t="shared" si="164"/>
        <v/>
      </c>
      <c r="GQ17" s="159" t="str">
        <f t="shared" si="165"/>
        <v/>
      </c>
      <c r="GR17" s="159" t="str">
        <f t="shared" si="166"/>
        <v/>
      </c>
      <c r="GS17" s="160" t="str">
        <f t="shared" si="167"/>
        <v/>
      </c>
      <c r="GT17" s="161" t="str">
        <f t="shared" si="168"/>
        <v/>
      </c>
      <c r="GU17" s="159" t="str">
        <f t="shared" si="169"/>
        <v/>
      </c>
      <c r="GV17" s="159" t="str">
        <f t="shared" si="170"/>
        <v/>
      </c>
      <c r="GW17" s="159" t="str">
        <f t="shared" si="171"/>
        <v/>
      </c>
      <c r="GX17" s="160" t="str">
        <f t="shared" si="172"/>
        <v/>
      </c>
      <c r="GY17" s="161" t="str">
        <f t="shared" si="173"/>
        <v/>
      </c>
      <c r="GZ17" s="159" t="str">
        <f t="shared" si="174"/>
        <v/>
      </c>
      <c r="HA17" s="159" t="str">
        <f t="shared" si="175"/>
        <v/>
      </c>
      <c r="HB17" s="159" t="str">
        <f t="shared" si="176"/>
        <v/>
      </c>
      <c r="HC17" s="160" t="str">
        <f t="shared" si="177"/>
        <v/>
      </c>
      <c r="HD17" s="161" t="str">
        <f t="shared" si="178"/>
        <v/>
      </c>
      <c r="HE17" s="159" t="str">
        <f t="shared" si="179"/>
        <v/>
      </c>
      <c r="HF17" s="159" t="str">
        <f t="shared" si="180"/>
        <v/>
      </c>
      <c r="HG17" s="159" t="str">
        <f t="shared" si="181"/>
        <v/>
      </c>
      <c r="HH17" s="160" t="str">
        <f t="shared" si="182"/>
        <v/>
      </c>
      <c r="HI17" s="161" t="str">
        <f t="shared" si="183"/>
        <v/>
      </c>
      <c r="HJ17" s="159" t="str">
        <f t="shared" si="184"/>
        <v/>
      </c>
      <c r="HK17" s="159" t="str">
        <f t="shared" si="185"/>
        <v/>
      </c>
      <c r="HL17" s="159" t="str">
        <f t="shared" si="186"/>
        <v/>
      </c>
      <c r="HM17" s="160" t="str">
        <f t="shared" si="187"/>
        <v/>
      </c>
      <c r="HN17" s="161" t="str">
        <f t="shared" si="188"/>
        <v/>
      </c>
      <c r="HO17" s="159" t="str">
        <f t="shared" si="189"/>
        <v/>
      </c>
      <c r="HP17" s="159" t="str">
        <f t="shared" si="190"/>
        <v/>
      </c>
      <c r="HQ17" s="159" t="str">
        <f t="shared" si="191"/>
        <v/>
      </c>
      <c r="HR17" s="160" t="str">
        <f t="shared" si="192"/>
        <v/>
      </c>
      <c r="HS17" s="161" t="str">
        <f t="shared" si="193"/>
        <v/>
      </c>
      <c r="HT17" s="159" t="str">
        <f t="shared" si="194"/>
        <v/>
      </c>
      <c r="HU17" s="159" t="str">
        <f t="shared" si="195"/>
        <v/>
      </c>
      <c r="HV17" s="159" t="str">
        <f t="shared" si="196"/>
        <v/>
      </c>
      <c r="HW17" s="160" t="str">
        <f t="shared" si="197"/>
        <v/>
      </c>
      <c r="HX17" s="161" t="str">
        <f t="shared" si="198"/>
        <v/>
      </c>
      <c r="HY17" s="159" t="str">
        <f t="shared" si="199"/>
        <v/>
      </c>
      <c r="HZ17" s="159" t="str">
        <f t="shared" si="200"/>
        <v/>
      </c>
      <c r="IA17" s="159" t="str">
        <f t="shared" si="201"/>
        <v/>
      </c>
      <c r="IB17" s="160" t="str">
        <f t="shared" si="202"/>
        <v/>
      </c>
      <c r="IC17" s="161" t="str">
        <f t="shared" si="203"/>
        <v/>
      </c>
      <c r="ID17" s="159" t="str">
        <f t="shared" si="204"/>
        <v/>
      </c>
      <c r="IE17" s="159" t="str">
        <f t="shared" si="205"/>
        <v/>
      </c>
      <c r="IF17" s="159" t="str">
        <f t="shared" si="206"/>
        <v/>
      </c>
      <c r="IG17" s="160" t="str">
        <f t="shared" si="207"/>
        <v/>
      </c>
      <c r="IH17" s="161" t="str">
        <f t="shared" si="226"/>
        <v/>
      </c>
      <c r="II17" s="159" t="str">
        <f t="shared" si="208"/>
        <v/>
      </c>
      <c r="IJ17" s="159" t="str">
        <f t="shared" si="209"/>
        <v/>
      </c>
      <c r="IK17" s="159" t="str">
        <f t="shared" si="210"/>
        <v/>
      </c>
      <c r="IL17" s="160" t="str">
        <f t="shared" si="211"/>
        <v/>
      </c>
      <c r="IM17" s="161" t="str">
        <f t="shared" si="212"/>
        <v/>
      </c>
      <c r="IN17" s="159" t="str">
        <f t="shared" si="213"/>
        <v/>
      </c>
      <c r="IO17" s="159" t="str">
        <f t="shared" si="214"/>
        <v/>
      </c>
      <c r="IP17" s="159" t="str">
        <f t="shared" si="215"/>
        <v/>
      </c>
      <c r="IQ17" s="160" t="str">
        <f t="shared" si="216"/>
        <v/>
      </c>
      <c r="IR17" s="206" t="str">
        <f>IF('2.Students Name'!R12="NQ","NQ",IF('2.Students Name'!R12="I","I",IF('2.Students Name'!R12="T","T","")))</f>
        <v/>
      </c>
    </row>
    <row r="18" spans="1:252" ht="17.25" customHeight="1">
      <c r="A18" s="216" t="str">
        <f>IF('2.Students Name'!C13="","",'2.Students Name'!C13)</f>
        <v/>
      </c>
      <c r="B18" s="217" t="str">
        <f>IF('2.Students Name'!D13="","",'2.Students Name'!D13)</f>
        <v/>
      </c>
      <c r="C18" s="218">
        <v>9</v>
      </c>
      <c r="D18" s="219"/>
      <c r="E18" s="220"/>
      <c r="F18" s="220"/>
      <c r="G18" s="220"/>
      <c r="H18" s="221"/>
      <c r="I18" s="219"/>
      <c r="J18" s="220"/>
      <c r="K18" s="220"/>
      <c r="L18" s="220"/>
      <c r="M18" s="221"/>
      <c r="N18" s="219"/>
      <c r="O18" s="220"/>
      <c r="P18" s="220"/>
      <c r="Q18" s="220"/>
      <c r="R18" s="221"/>
      <c r="S18" s="219"/>
      <c r="T18" s="220"/>
      <c r="U18" s="220"/>
      <c r="V18" s="220"/>
      <c r="W18" s="221"/>
      <c r="X18" s="219"/>
      <c r="Y18" s="220"/>
      <c r="Z18" s="220"/>
      <c r="AA18" s="220"/>
      <c r="AB18" s="221"/>
      <c r="AC18" s="219"/>
      <c r="AD18" s="220"/>
      <c r="AE18" s="220"/>
      <c r="AF18" s="220"/>
      <c r="AG18" s="221"/>
      <c r="AH18" s="219"/>
      <c r="AI18" s="220"/>
      <c r="AJ18" s="220"/>
      <c r="AK18" s="220"/>
      <c r="AL18" s="221"/>
      <c r="AM18" s="219"/>
      <c r="AN18" s="220"/>
      <c r="AO18" s="220"/>
      <c r="AP18" s="220"/>
      <c r="AQ18" s="221"/>
      <c r="AR18" s="219"/>
      <c r="AS18" s="220"/>
      <c r="AT18" s="220"/>
      <c r="AU18" s="220"/>
      <c r="AV18" s="221"/>
      <c r="AW18" s="219"/>
      <c r="AX18" s="220"/>
      <c r="AY18" s="220"/>
      <c r="AZ18" s="220"/>
      <c r="BA18" s="221"/>
      <c r="BB18" s="218">
        <v>9</v>
      </c>
      <c r="BC18" s="219"/>
      <c r="BD18" s="220"/>
      <c r="BE18" s="220"/>
      <c r="BF18" s="220"/>
      <c r="BG18" s="221"/>
      <c r="BH18" s="219"/>
      <c r="BI18" s="220"/>
      <c r="BJ18" s="220"/>
      <c r="BK18" s="220"/>
      <c r="BL18" s="221"/>
      <c r="BM18" s="219"/>
      <c r="BN18" s="220"/>
      <c r="BO18" s="220"/>
      <c r="BP18" s="220"/>
      <c r="BQ18" s="221"/>
      <c r="BR18" s="219"/>
      <c r="BS18" s="220"/>
      <c r="BT18" s="220"/>
      <c r="BU18" s="220"/>
      <c r="BV18" s="221"/>
      <c r="BW18" s="219"/>
      <c r="BX18" s="220"/>
      <c r="BY18" s="220"/>
      <c r="BZ18" s="220"/>
      <c r="CA18" s="221"/>
      <c r="CB18" s="219"/>
      <c r="CC18" s="220"/>
      <c r="CD18" s="220"/>
      <c r="CE18" s="220"/>
      <c r="CF18" s="221"/>
      <c r="CG18" s="219"/>
      <c r="CH18" s="220"/>
      <c r="CI18" s="220"/>
      <c r="CJ18" s="220"/>
      <c r="CK18" s="221"/>
      <c r="CL18" s="219"/>
      <c r="CM18" s="220"/>
      <c r="CN18" s="220"/>
      <c r="CO18" s="220"/>
      <c r="CP18" s="221"/>
      <c r="CQ18" s="219"/>
      <c r="CR18" s="220"/>
      <c r="CS18" s="220"/>
      <c r="CT18" s="220"/>
      <c r="CU18" s="221"/>
      <c r="CV18" s="219"/>
      <c r="CW18" s="220"/>
      <c r="CX18" s="220"/>
      <c r="CY18" s="220"/>
      <c r="CZ18" s="221"/>
      <c r="DA18" s="222" t="str">
        <f>IF('2.Students Name'!B13="","",'2.Students Name'!B13)</f>
        <v/>
      </c>
      <c r="DB18" s="216" t="str">
        <f>IF('2.Students Name'!C13="","",'2.Students Name'!C13)</f>
        <v/>
      </c>
      <c r="DC18" s="217" t="str">
        <f>IF('2.Students Name'!D13="","",'2.Students Name'!D13)</f>
        <v/>
      </c>
      <c r="DD18" s="218">
        <v>9</v>
      </c>
      <c r="DE18" s="219"/>
      <c r="DF18" s="220"/>
      <c r="DG18" s="220"/>
      <c r="DH18" s="220"/>
      <c r="DI18" s="221"/>
      <c r="DJ18" s="219"/>
      <c r="DK18" s="220"/>
      <c r="DL18" s="220"/>
      <c r="DM18" s="220"/>
      <c r="DN18" s="221"/>
      <c r="DO18" s="218" t="str">
        <f t="shared" si="217"/>
        <v/>
      </c>
      <c r="DP18" s="218" t="str">
        <f t="shared" si="218"/>
        <v/>
      </c>
      <c r="DQ18" s="218" t="str">
        <f t="shared" si="219"/>
        <v/>
      </c>
      <c r="DR18" s="218" t="str">
        <f t="shared" si="220"/>
        <v/>
      </c>
      <c r="DS18" s="218" t="str">
        <f t="shared" si="221"/>
        <v/>
      </c>
      <c r="DT18" s="218" t="str">
        <f t="shared" si="222"/>
        <v/>
      </c>
      <c r="DU18" s="223" t="str">
        <f t="shared" si="223"/>
        <v/>
      </c>
      <c r="DV18" s="264"/>
      <c r="DW18" s="360"/>
      <c r="DX18" s="360"/>
      <c r="DY18" s="360"/>
      <c r="DZ18" s="360"/>
      <c r="EA18" s="360"/>
      <c r="EB18" s="360"/>
      <c r="EC18" s="360"/>
      <c r="ED18" s="360"/>
      <c r="EE18" s="360"/>
      <c r="EF18" s="360"/>
      <c r="EG18" s="360"/>
      <c r="EH18" s="360"/>
      <c r="EI18" s="360"/>
      <c r="EJ18" s="261"/>
      <c r="EK18" s="206" t="str">
        <f>IF('2.Students Name'!R13="NQ","NQ",IF('2.Students Name'!R13="I","I",IF('2.Students Name'!R13="T","T","")))</f>
        <v/>
      </c>
      <c r="EL18" s="258" t="str">
        <f t="shared" si="224"/>
        <v/>
      </c>
      <c r="EM18" s="159" t="str">
        <f t="shared" si="110"/>
        <v/>
      </c>
      <c r="EN18" s="159" t="str">
        <f t="shared" si="111"/>
        <v/>
      </c>
      <c r="EO18" s="159" t="str">
        <f t="shared" si="112"/>
        <v/>
      </c>
      <c r="EP18" s="160" t="str">
        <f t="shared" si="113"/>
        <v/>
      </c>
      <c r="EQ18" s="161" t="str">
        <f t="shared" si="114"/>
        <v/>
      </c>
      <c r="ER18" s="159" t="str">
        <f t="shared" si="115"/>
        <v/>
      </c>
      <c r="ES18" s="159" t="str">
        <f t="shared" si="116"/>
        <v/>
      </c>
      <c r="ET18" s="159" t="str">
        <f t="shared" si="117"/>
        <v/>
      </c>
      <c r="EU18" s="160" t="str">
        <f t="shared" si="118"/>
        <v/>
      </c>
      <c r="EV18" s="161" t="str">
        <f t="shared" si="119"/>
        <v/>
      </c>
      <c r="EW18" s="159" t="str">
        <f t="shared" si="120"/>
        <v/>
      </c>
      <c r="EX18" s="159" t="str">
        <f t="shared" si="121"/>
        <v/>
      </c>
      <c r="EY18" s="159" t="str">
        <f t="shared" si="122"/>
        <v/>
      </c>
      <c r="EZ18" s="160" t="str">
        <f t="shared" si="123"/>
        <v/>
      </c>
      <c r="FA18" s="161" t="str">
        <f t="shared" si="124"/>
        <v/>
      </c>
      <c r="FB18" s="159" t="str">
        <f t="shared" si="125"/>
        <v/>
      </c>
      <c r="FC18" s="159" t="str">
        <f t="shared" si="126"/>
        <v/>
      </c>
      <c r="FD18" s="159" t="str">
        <f t="shared" si="127"/>
        <v/>
      </c>
      <c r="FE18" s="160" t="str">
        <f t="shared" si="128"/>
        <v/>
      </c>
      <c r="FF18" s="161" t="str">
        <f t="shared" si="129"/>
        <v/>
      </c>
      <c r="FG18" s="159" t="str">
        <f t="shared" si="130"/>
        <v/>
      </c>
      <c r="FH18" s="159" t="str">
        <f t="shared" si="131"/>
        <v/>
      </c>
      <c r="FI18" s="159" t="str">
        <f t="shared" si="132"/>
        <v/>
      </c>
      <c r="FJ18" s="160" t="str">
        <f t="shared" si="133"/>
        <v/>
      </c>
      <c r="FK18" s="161" t="str">
        <f t="shared" si="134"/>
        <v/>
      </c>
      <c r="FL18" s="159" t="str">
        <f t="shared" si="135"/>
        <v/>
      </c>
      <c r="FM18" s="159" t="str">
        <f t="shared" si="136"/>
        <v/>
      </c>
      <c r="FN18" s="159" t="str">
        <f t="shared" si="137"/>
        <v/>
      </c>
      <c r="FO18" s="160" t="str">
        <f t="shared" si="138"/>
        <v/>
      </c>
      <c r="FP18" s="161" t="str">
        <f t="shared" si="139"/>
        <v/>
      </c>
      <c r="FQ18" s="159" t="str">
        <f t="shared" si="140"/>
        <v/>
      </c>
      <c r="FR18" s="159" t="str">
        <f t="shared" si="141"/>
        <v/>
      </c>
      <c r="FS18" s="159" t="str">
        <f t="shared" si="142"/>
        <v/>
      </c>
      <c r="FT18" s="160" t="str">
        <f t="shared" si="143"/>
        <v/>
      </c>
      <c r="FU18" s="161" t="str">
        <f t="shared" si="144"/>
        <v/>
      </c>
      <c r="FV18" s="159" t="str">
        <f t="shared" si="145"/>
        <v/>
      </c>
      <c r="FW18" s="159" t="str">
        <f t="shared" si="146"/>
        <v/>
      </c>
      <c r="FX18" s="159" t="str">
        <f t="shared" si="147"/>
        <v/>
      </c>
      <c r="FY18" s="160" t="str">
        <f t="shared" si="148"/>
        <v/>
      </c>
      <c r="FZ18" s="161" t="str">
        <f t="shared" si="149"/>
        <v/>
      </c>
      <c r="GA18" s="159" t="str">
        <f t="shared" si="150"/>
        <v/>
      </c>
      <c r="GB18" s="159" t="str">
        <f t="shared" si="151"/>
        <v/>
      </c>
      <c r="GC18" s="159" t="str">
        <f t="shared" si="152"/>
        <v/>
      </c>
      <c r="GD18" s="160" t="str">
        <f t="shared" si="153"/>
        <v/>
      </c>
      <c r="GE18" s="161" t="str">
        <f t="shared" si="154"/>
        <v/>
      </c>
      <c r="GF18" s="159" t="str">
        <f t="shared" si="155"/>
        <v/>
      </c>
      <c r="GG18" s="159" t="str">
        <f t="shared" si="156"/>
        <v/>
      </c>
      <c r="GH18" s="159" t="str">
        <f t="shared" si="157"/>
        <v/>
      </c>
      <c r="GI18" s="160" t="str">
        <f t="shared" si="158"/>
        <v/>
      </c>
      <c r="GJ18" s="161" t="str">
        <f t="shared" si="225"/>
        <v/>
      </c>
      <c r="GK18" s="159" t="str">
        <f t="shared" si="159"/>
        <v/>
      </c>
      <c r="GL18" s="159" t="str">
        <f t="shared" si="160"/>
        <v/>
      </c>
      <c r="GM18" s="159" t="str">
        <f t="shared" si="161"/>
        <v/>
      </c>
      <c r="GN18" s="160" t="str">
        <f t="shared" si="162"/>
        <v/>
      </c>
      <c r="GO18" s="161" t="str">
        <f t="shared" si="163"/>
        <v/>
      </c>
      <c r="GP18" s="159" t="str">
        <f t="shared" si="164"/>
        <v/>
      </c>
      <c r="GQ18" s="159" t="str">
        <f t="shared" si="165"/>
        <v/>
      </c>
      <c r="GR18" s="159" t="str">
        <f t="shared" si="166"/>
        <v/>
      </c>
      <c r="GS18" s="160" t="str">
        <f t="shared" si="167"/>
        <v/>
      </c>
      <c r="GT18" s="161" t="str">
        <f t="shared" si="168"/>
        <v/>
      </c>
      <c r="GU18" s="159" t="str">
        <f t="shared" si="169"/>
        <v/>
      </c>
      <c r="GV18" s="159" t="str">
        <f t="shared" si="170"/>
        <v/>
      </c>
      <c r="GW18" s="159" t="str">
        <f t="shared" si="171"/>
        <v/>
      </c>
      <c r="GX18" s="160" t="str">
        <f t="shared" si="172"/>
        <v/>
      </c>
      <c r="GY18" s="161" t="str">
        <f t="shared" si="173"/>
        <v/>
      </c>
      <c r="GZ18" s="159" t="str">
        <f t="shared" si="174"/>
        <v/>
      </c>
      <c r="HA18" s="159" t="str">
        <f t="shared" si="175"/>
        <v/>
      </c>
      <c r="HB18" s="159" t="str">
        <f t="shared" si="176"/>
        <v/>
      </c>
      <c r="HC18" s="160" t="str">
        <f t="shared" si="177"/>
        <v/>
      </c>
      <c r="HD18" s="161" t="str">
        <f t="shared" si="178"/>
        <v/>
      </c>
      <c r="HE18" s="159" t="str">
        <f t="shared" si="179"/>
        <v/>
      </c>
      <c r="HF18" s="159" t="str">
        <f t="shared" si="180"/>
        <v/>
      </c>
      <c r="HG18" s="159" t="str">
        <f t="shared" si="181"/>
        <v/>
      </c>
      <c r="HH18" s="160" t="str">
        <f t="shared" si="182"/>
        <v/>
      </c>
      <c r="HI18" s="161" t="str">
        <f t="shared" si="183"/>
        <v/>
      </c>
      <c r="HJ18" s="159" t="str">
        <f t="shared" si="184"/>
        <v/>
      </c>
      <c r="HK18" s="159" t="str">
        <f t="shared" si="185"/>
        <v/>
      </c>
      <c r="HL18" s="159" t="str">
        <f t="shared" si="186"/>
        <v/>
      </c>
      <c r="HM18" s="160" t="str">
        <f t="shared" si="187"/>
        <v/>
      </c>
      <c r="HN18" s="161" t="str">
        <f t="shared" si="188"/>
        <v/>
      </c>
      <c r="HO18" s="159" t="str">
        <f t="shared" si="189"/>
        <v/>
      </c>
      <c r="HP18" s="159" t="str">
        <f t="shared" si="190"/>
        <v/>
      </c>
      <c r="HQ18" s="159" t="str">
        <f t="shared" si="191"/>
        <v/>
      </c>
      <c r="HR18" s="160" t="str">
        <f t="shared" si="192"/>
        <v/>
      </c>
      <c r="HS18" s="161" t="str">
        <f t="shared" si="193"/>
        <v/>
      </c>
      <c r="HT18" s="159" t="str">
        <f t="shared" si="194"/>
        <v/>
      </c>
      <c r="HU18" s="159" t="str">
        <f t="shared" si="195"/>
        <v/>
      </c>
      <c r="HV18" s="159" t="str">
        <f t="shared" si="196"/>
        <v/>
      </c>
      <c r="HW18" s="160" t="str">
        <f t="shared" si="197"/>
        <v/>
      </c>
      <c r="HX18" s="161" t="str">
        <f t="shared" si="198"/>
        <v/>
      </c>
      <c r="HY18" s="159" t="str">
        <f t="shared" si="199"/>
        <v/>
      </c>
      <c r="HZ18" s="159" t="str">
        <f t="shared" si="200"/>
        <v/>
      </c>
      <c r="IA18" s="159" t="str">
        <f t="shared" si="201"/>
        <v/>
      </c>
      <c r="IB18" s="160" t="str">
        <f t="shared" si="202"/>
        <v/>
      </c>
      <c r="IC18" s="161" t="str">
        <f t="shared" si="203"/>
        <v/>
      </c>
      <c r="ID18" s="159" t="str">
        <f t="shared" si="204"/>
        <v/>
      </c>
      <c r="IE18" s="159" t="str">
        <f t="shared" si="205"/>
        <v/>
      </c>
      <c r="IF18" s="159" t="str">
        <f t="shared" si="206"/>
        <v/>
      </c>
      <c r="IG18" s="160" t="str">
        <f t="shared" si="207"/>
        <v/>
      </c>
      <c r="IH18" s="161" t="str">
        <f t="shared" si="226"/>
        <v/>
      </c>
      <c r="II18" s="159" t="str">
        <f t="shared" si="208"/>
        <v/>
      </c>
      <c r="IJ18" s="159" t="str">
        <f t="shared" si="209"/>
        <v/>
      </c>
      <c r="IK18" s="159" t="str">
        <f t="shared" si="210"/>
        <v/>
      </c>
      <c r="IL18" s="160" t="str">
        <f t="shared" si="211"/>
        <v/>
      </c>
      <c r="IM18" s="161" t="str">
        <f t="shared" si="212"/>
        <v/>
      </c>
      <c r="IN18" s="159" t="str">
        <f t="shared" si="213"/>
        <v/>
      </c>
      <c r="IO18" s="159" t="str">
        <f t="shared" si="214"/>
        <v/>
      </c>
      <c r="IP18" s="159" t="str">
        <f t="shared" si="215"/>
        <v/>
      </c>
      <c r="IQ18" s="160" t="str">
        <f t="shared" si="216"/>
        <v/>
      </c>
      <c r="IR18" s="206" t="str">
        <f>IF('2.Students Name'!R13="NQ","NQ",IF('2.Students Name'!R13="I","I",IF('2.Students Name'!R13="T","T","")))</f>
        <v/>
      </c>
    </row>
    <row r="19" spans="1:252" ht="17.25" customHeight="1">
      <c r="A19" s="216" t="str">
        <f>IF('2.Students Name'!C14="","",'2.Students Name'!C14)</f>
        <v/>
      </c>
      <c r="B19" s="217" t="str">
        <f>IF('2.Students Name'!D14="","",'2.Students Name'!D14)</f>
        <v/>
      </c>
      <c r="C19" s="218">
        <v>10</v>
      </c>
      <c r="D19" s="219"/>
      <c r="E19" s="220"/>
      <c r="F19" s="220"/>
      <c r="G19" s="220"/>
      <c r="H19" s="221"/>
      <c r="I19" s="219"/>
      <c r="J19" s="220"/>
      <c r="K19" s="220"/>
      <c r="L19" s="220"/>
      <c r="M19" s="221"/>
      <c r="N19" s="219"/>
      <c r="O19" s="220"/>
      <c r="P19" s="220"/>
      <c r="Q19" s="220"/>
      <c r="R19" s="221"/>
      <c r="S19" s="219"/>
      <c r="T19" s="220"/>
      <c r="U19" s="220"/>
      <c r="V19" s="220"/>
      <c r="W19" s="221"/>
      <c r="X19" s="219"/>
      <c r="Y19" s="220"/>
      <c r="Z19" s="220"/>
      <c r="AA19" s="220"/>
      <c r="AB19" s="221"/>
      <c r="AC19" s="219"/>
      <c r="AD19" s="220"/>
      <c r="AE19" s="220"/>
      <c r="AF19" s="220"/>
      <c r="AG19" s="221"/>
      <c r="AH19" s="219"/>
      <c r="AI19" s="220"/>
      <c r="AJ19" s="220"/>
      <c r="AK19" s="220"/>
      <c r="AL19" s="221"/>
      <c r="AM19" s="219"/>
      <c r="AN19" s="220"/>
      <c r="AO19" s="220"/>
      <c r="AP19" s="220"/>
      <c r="AQ19" s="221"/>
      <c r="AR19" s="219"/>
      <c r="AS19" s="220"/>
      <c r="AT19" s="220"/>
      <c r="AU19" s="220"/>
      <c r="AV19" s="221"/>
      <c r="AW19" s="219"/>
      <c r="AX19" s="220"/>
      <c r="AY19" s="220"/>
      <c r="AZ19" s="220"/>
      <c r="BA19" s="221"/>
      <c r="BB19" s="218">
        <v>10</v>
      </c>
      <c r="BC19" s="219"/>
      <c r="BD19" s="220"/>
      <c r="BE19" s="220"/>
      <c r="BF19" s="220"/>
      <c r="BG19" s="221"/>
      <c r="BH19" s="219"/>
      <c r="BI19" s="220"/>
      <c r="BJ19" s="220"/>
      <c r="BK19" s="220"/>
      <c r="BL19" s="221"/>
      <c r="BM19" s="219"/>
      <c r="BN19" s="220"/>
      <c r="BO19" s="220"/>
      <c r="BP19" s="220"/>
      <c r="BQ19" s="221"/>
      <c r="BR19" s="219"/>
      <c r="BS19" s="220"/>
      <c r="BT19" s="220"/>
      <c r="BU19" s="220"/>
      <c r="BV19" s="221"/>
      <c r="BW19" s="219"/>
      <c r="BX19" s="220"/>
      <c r="BY19" s="220"/>
      <c r="BZ19" s="220"/>
      <c r="CA19" s="221"/>
      <c r="CB19" s="219"/>
      <c r="CC19" s="220"/>
      <c r="CD19" s="220"/>
      <c r="CE19" s="220"/>
      <c r="CF19" s="221"/>
      <c r="CG19" s="219"/>
      <c r="CH19" s="220"/>
      <c r="CI19" s="220"/>
      <c r="CJ19" s="220"/>
      <c r="CK19" s="221"/>
      <c r="CL19" s="219"/>
      <c r="CM19" s="220"/>
      <c r="CN19" s="220"/>
      <c r="CO19" s="220"/>
      <c r="CP19" s="221"/>
      <c r="CQ19" s="219"/>
      <c r="CR19" s="220"/>
      <c r="CS19" s="220"/>
      <c r="CT19" s="220"/>
      <c r="CU19" s="221"/>
      <c r="CV19" s="219"/>
      <c r="CW19" s="220"/>
      <c r="CX19" s="220"/>
      <c r="CY19" s="220"/>
      <c r="CZ19" s="221"/>
      <c r="DA19" s="222" t="str">
        <f>IF('2.Students Name'!B14="","",'2.Students Name'!B14)</f>
        <v/>
      </c>
      <c r="DB19" s="216" t="str">
        <f>IF('2.Students Name'!C14="","",'2.Students Name'!C14)</f>
        <v/>
      </c>
      <c r="DC19" s="217" t="str">
        <f>IF('2.Students Name'!D14="","",'2.Students Name'!D14)</f>
        <v/>
      </c>
      <c r="DD19" s="218">
        <v>10</v>
      </c>
      <c r="DE19" s="219"/>
      <c r="DF19" s="220"/>
      <c r="DG19" s="220"/>
      <c r="DH19" s="220"/>
      <c r="DI19" s="221"/>
      <c r="DJ19" s="219"/>
      <c r="DK19" s="220"/>
      <c r="DL19" s="220"/>
      <c r="DM19" s="220"/>
      <c r="DN19" s="221"/>
      <c r="DO19" s="218" t="str">
        <f t="shared" si="217"/>
        <v/>
      </c>
      <c r="DP19" s="218" t="str">
        <f t="shared" si="218"/>
        <v/>
      </c>
      <c r="DQ19" s="218" t="str">
        <f t="shared" si="219"/>
        <v/>
      </c>
      <c r="DR19" s="218" t="str">
        <f t="shared" si="220"/>
        <v/>
      </c>
      <c r="DS19" s="218" t="str">
        <f t="shared" si="221"/>
        <v/>
      </c>
      <c r="DT19" s="218" t="str">
        <f t="shared" si="222"/>
        <v/>
      </c>
      <c r="DU19" s="223" t="str">
        <f t="shared" si="223"/>
        <v/>
      </c>
      <c r="DV19" s="264"/>
      <c r="DW19" s="360"/>
      <c r="DX19" s="360"/>
      <c r="DY19" s="360"/>
      <c r="DZ19" s="360"/>
      <c r="EA19" s="360"/>
      <c r="EB19" s="360"/>
      <c r="EC19" s="360"/>
      <c r="ED19" s="360"/>
      <c r="EE19" s="360"/>
      <c r="EF19" s="360"/>
      <c r="EG19" s="360"/>
      <c r="EH19" s="360"/>
      <c r="EI19" s="360"/>
      <c r="EJ19" s="261"/>
      <c r="EK19" s="206" t="str">
        <f>IF('2.Students Name'!R14="NQ","NQ",IF('2.Students Name'!R14="I","I",IF('2.Students Name'!R14="T","T","")))</f>
        <v/>
      </c>
      <c r="EL19" s="258" t="str">
        <f t="shared" si="224"/>
        <v/>
      </c>
      <c r="EM19" s="159" t="str">
        <f t="shared" si="110"/>
        <v/>
      </c>
      <c r="EN19" s="159" t="str">
        <f t="shared" si="111"/>
        <v/>
      </c>
      <c r="EO19" s="159" t="str">
        <f t="shared" si="112"/>
        <v/>
      </c>
      <c r="EP19" s="160" t="str">
        <f t="shared" si="113"/>
        <v/>
      </c>
      <c r="EQ19" s="161" t="str">
        <f t="shared" si="114"/>
        <v/>
      </c>
      <c r="ER19" s="159" t="str">
        <f t="shared" si="115"/>
        <v/>
      </c>
      <c r="ES19" s="159" t="str">
        <f t="shared" si="116"/>
        <v/>
      </c>
      <c r="ET19" s="159" t="str">
        <f t="shared" si="117"/>
        <v/>
      </c>
      <c r="EU19" s="160" t="str">
        <f t="shared" si="118"/>
        <v/>
      </c>
      <c r="EV19" s="161" t="str">
        <f t="shared" si="119"/>
        <v/>
      </c>
      <c r="EW19" s="159" t="str">
        <f t="shared" si="120"/>
        <v/>
      </c>
      <c r="EX19" s="159" t="str">
        <f t="shared" si="121"/>
        <v/>
      </c>
      <c r="EY19" s="159" t="str">
        <f t="shared" si="122"/>
        <v/>
      </c>
      <c r="EZ19" s="160" t="str">
        <f t="shared" si="123"/>
        <v/>
      </c>
      <c r="FA19" s="161" t="str">
        <f t="shared" si="124"/>
        <v/>
      </c>
      <c r="FB19" s="159" t="str">
        <f t="shared" si="125"/>
        <v/>
      </c>
      <c r="FC19" s="159" t="str">
        <f t="shared" si="126"/>
        <v/>
      </c>
      <c r="FD19" s="159" t="str">
        <f t="shared" si="127"/>
        <v/>
      </c>
      <c r="FE19" s="160" t="str">
        <f t="shared" si="128"/>
        <v/>
      </c>
      <c r="FF19" s="161" t="str">
        <f t="shared" si="129"/>
        <v/>
      </c>
      <c r="FG19" s="159" t="str">
        <f t="shared" si="130"/>
        <v/>
      </c>
      <c r="FH19" s="159" t="str">
        <f t="shared" si="131"/>
        <v/>
      </c>
      <c r="FI19" s="159" t="str">
        <f t="shared" si="132"/>
        <v/>
      </c>
      <c r="FJ19" s="160" t="str">
        <f t="shared" si="133"/>
        <v/>
      </c>
      <c r="FK19" s="161" t="str">
        <f t="shared" si="134"/>
        <v/>
      </c>
      <c r="FL19" s="159" t="str">
        <f t="shared" si="135"/>
        <v/>
      </c>
      <c r="FM19" s="159" t="str">
        <f t="shared" si="136"/>
        <v/>
      </c>
      <c r="FN19" s="159" t="str">
        <f t="shared" si="137"/>
        <v/>
      </c>
      <c r="FO19" s="160" t="str">
        <f t="shared" si="138"/>
        <v/>
      </c>
      <c r="FP19" s="161" t="str">
        <f t="shared" si="139"/>
        <v/>
      </c>
      <c r="FQ19" s="159" t="str">
        <f t="shared" si="140"/>
        <v/>
      </c>
      <c r="FR19" s="159" t="str">
        <f t="shared" si="141"/>
        <v/>
      </c>
      <c r="FS19" s="159" t="str">
        <f t="shared" si="142"/>
        <v/>
      </c>
      <c r="FT19" s="160" t="str">
        <f t="shared" si="143"/>
        <v/>
      </c>
      <c r="FU19" s="161" t="str">
        <f t="shared" si="144"/>
        <v/>
      </c>
      <c r="FV19" s="159" t="str">
        <f t="shared" si="145"/>
        <v/>
      </c>
      <c r="FW19" s="159" t="str">
        <f t="shared" si="146"/>
        <v/>
      </c>
      <c r="FX19" s="159" t="str">
        <f t="shared" si="147"/>
        <v/>
      </c>
      <c r="FY19" s="160" t="str">
        <f t="shared" si="148"/>
        <v/>
      </c>
      <c r="FZ19" s="161" t="str">
        <f t="shared" si="149"/>
        <v/>
      </c>
      <c r="GA19" s="159" t="str">
        <f t="shared" si="150"/>
        <v/>
      </c>
      <c r="GB19" s="159" t="str">
        <f t="shared" si="151"/>
        <v/>
      </c>
      <c r="GC19" s="159" t="str">
        <f t="shared" si="152"/>
        <v/>
      </c>
      <c r="GD19" s="160" t="str">
        <f t="shared" si="153"/>
        <v/>
      </c>
      <c r="GE19" s="161" t="str">
        <f t="shared" si="154"/>
        <v/>
      </c>
      <c r="GF19" s="159" t="str">
        <f t="shared" si="155"/>
        <v/>
      </c>
      <c r="GG19" s="159" t="str">
        <f t="shared" si="156"/>
        <v/>
      </c>
      <c r="GH19" s="159" t="str">
        <f t="shared" si="157"/>
        <v/>
      </c>
      <c r="GI19" s="160" t="str">
        <f t="shared" si="158"/>
        <v/>
      </c>
      <c r="GJ19" s="161" t="str">
        <f t="shared" si="225"/>
        <v/>
      </c>
      <c r="GK19" s="159" t="str">
        <f t="shared" si="159"/>
        <v/>
      </c>
      <c r="GL19" s="159" t="str">
        <f t="shared" si="160"/>
        <v/>
      </c>
      <c r="GM19" s="159" t="str">
        <f t="shared" si="161"/>
        <v/>
      </c>
      <c r="GN19" s="160" t="str">
        <f t="shared" si="162"/>
        <v/>
      </c>
      <c r="GO19" s="161" t="str">
        <f t="shared" si="163"/>
        <v/>
      </c>
      <c r="GP19" s="159" t="str">
        <f t="shared" si="164"/>
        <v/>
      </c>
      <c r="GQ19" s="159" t="str">
        <f t="shared" si="165"/>
        <v/>
      </c>
      <c r="GR19" s="159" t="str">
        <f t="shared" si="166"/>
        <v/>
      </c>
      <c r="GS19" s="160" t="str">
        <f t="shared" si="167"/>
        <v/>
      </c>
      <c r="GT19" s="161" t="str">
        <f t="shared" si="168"/>
        <v/>
      </c>
      <c r="GU19" s="159" t="str">
        <f t="shared" si="169"/>
        <v/>
      </c>
      <c r="GV19" s="159" t="str">
        <f t="shared" si="170"/>
        <v/>
      </c>
      <c r="GW19" s="159" t="str">
        <f t="shared" si="171"/>
        <v/>
      </c>
      <c r="GX19" s="160" t="str">
        <f t="shared" si="172"/>
        <v/>
      </c>
      <c r="GY19" s="161" t="str">
        <f t="shared" si="173"/>
        <v/>
      </c>
      <c r="GZ19" s="159" t="str">
        <f t="shared" si="174"/>
        <v/>
      </c>
      <c r="HA19" s="159" t="str">
        <f t="shared" si="175"/>
        <v/>
      </c>
      <c r="HB19" s="159" t="str">
        <f t="shared" si="176"/>
        <v/>
      </c>
      <c r="HC19" s="160" t="str">
        <f t="shared" si="177"/>
        <v/>
      </c>
      <c r="HD19" s="161" t="str">
        <f t="shared" si="178"/>
        <v/>
      </c>
      <c r="HE19" s="159" t="str">
        <f t="shared" si="179"/>
        <v/>
      </c>
      <c r="HF19" s="159" t="str">
        <f t="shared" si="180"/>
        <v/>
      </c>
      <c r="HG19" s="159" t="str">
        <f t="shared" si="181"/>
        <v/>
      </c>
      <c r="HH19" s="160" t="str">
        <f t="shared" si="182"/>
        <v/>
      </c>
      <c r="HI19" s="161" t="str">
        <f t="shared" si="183"/>
        <v/>
      </c>
      <c r="HJ19" s="159" t="str">
        <f t="shared" si="184"/>
        <v/>
      </c>
      <c r="HK19" s="159" t="str">
        <f t="shared" si="185"/>
        <v/>
      </c>
      <c r="HL19" s="159" t="str">
        <f t="shared" si="186"/>
        <v/>
      </c>
      <c r="HM19" s="160" t="str">
        <f t="shared" si="187"/>
        <v/>
      </c>
      <c r="HN19" s="161" t="str">
        <f t="shared" si="188"/>
        <v/>
      </c>
      <c r="HO19" s="159" t="str">
        <f t="shared" si="189"/>
        <v/>
      </c>
      <c r="HP19" s="159" t="str">
        <f t="shared" si="190"/>
        <v/>
      </c>
      <c r="HQ19" s="159" t="str">
        <f t="shared" si="191"/>
        <v/>
      </c>
      <c r="HR19" s="160" t="str">
        <f t="shared" si="192"/>
        <v/>
      </c>
      <c r="HS19" s="161" t="str">
        <f t="shared" si="193"/>
        <v/>
      </c>
      <c r="HT19" s="159" t="str">
        <f t="shared" si="194"/>
        <v/>
      </c>
      <c r="HU19" s="159" t="str">
        <f t="shared" si="195"/>
        <v/>
      </c>
      <c r="HV19" s="159" t="str">
        <f t="shared" si="196"/>
        <v/>
      </c>
      <c r="HW19" s="160" t="str">
        <f t="shared" si="197"/>
        <v/>
      </c>
      <c r="HX19" s="161" t="str">
        <f t="shared" si="198"/>
        <v/>
      </c>
      <c r="HY19" s="159" t="str">
        <f t="shared" si="199"/>
        <v/>
      </c>
      <c r="HZ19" s="159" t="str">
        <f t="shared" si="200"/>
        <v/>
      </c>
      <c r="IA19" s="159" t="str">
        <f t="shared" si="201"/>
        <v/>
      </c>
      <c r="IB19" s="160" t="str">
        <f t="shared" si="202"/>
        <v/>
      </c>
      <c r="IC19" s="161" t="str">
        <f t="shared" si="203"/>
        <v/>
      </c>
      <c r="ID19" s="159" t="str">
        <f t="shared" si="204"/>
        <v/>
      </c>
      <c r="IE19" s="159" t="str">
        <f t="shared" si="205"/>
        <v/>
      </c>
      <c r="IF19" s="159" t="str">
        <f t="shared" si="206"/>
        <v/>
      </c>
      <c r="IG19" s="160" t="str">
        <f t="shared" si="207"/>
        <v/>
      </c>
      <c r="IH19" s="161" t="str">
        <f t="shared" si="226"/>
        <v/>
      </c>
      <c r="II19" s="159" t="str">
        <f t="shared" si="208"/>
        <v/>
      </c>
      <c r="IJ19" s="159" t="str">
        <f t="shared" si="209"/>
        <v/>
      </c>
      <c r="IK19" s="159" t="str">
        <f t="shared" si="210"/>
        <v/>
      </c>
      <c r="IL19" s="160" t="str">
        <f t="shared" si="211"/>
        <v/>
      </c>
      <c r="IM19" s="161" t="str">
        <f t="shared" si="212"/>
        <v/>
      </c>
      <c r="IN19" s="159" t="str">
        <f t="shared" si="213"/>
        <v/>
      </c>
      <c r="IO19" s="159" t="str">
        <f t="shared" si="214"/>
        <v/>
      </c>
      <c r="IP19" s="159" t="str">
        <f t="shared" si="215"/>
        <v/>
      </c>
      <c r="IQ19" s="160" t="str">
        <f t="shared" si="216"/>
        <v/>
      </c>
      <c r="IR19" s="206" t="str">
        <f>IF('2.Students Name'!R14="NQ","NQ",IF('2.Students Name'!R14="I","I",IF('2.Students Name'!R14="T","T","")))</f>
        <v/>
      </c>
    </row>
    <row r="20" spans="1:252" ht="17.25" customHeight="1">
      <c r="A20" s="216" t="str">
        <f>IF('2.Students Name'!C15="","",'2.Students Name'!C15)</f>
        <v/>
      </c>
      <c r="B20" s="217" t="str">
        <f>IF('2.Students Name'!D15="","",'2.Students Name'!D15)</f>
        <v/>
      </c>
      <c r="C20" s="218">
        <v>11</v>
      </c>
      <c r="D20" s="219"/>
      <c r="E20" s="220"/>
      <c r="F20" s="220"/>
      <c r="G20" s="220"/>
      <c r="H20" s="221"/>
      <c r="I20" s="219"/>
      <c r="J20" s="220"/>
      <c r="K20" s="220"/>
      <c r="L20" s="220"/>
      <c r="M20" s="221"/>
      <c r="N20" s="219"/>
      <c r="O20" s="220"/>
      <c r="P20" s="220"/>
      <c r="Q20" s="220"/>
      <c r="R20" s="221"/>
      <c r="S20" s="219"/>
      <c r="T20" s="220"/>
      <c r="U20" s="220"/>
      <c r="V20" s="220"/>
      <c r="W20" s="221"/>
      <c r="X20" s="219"/>
      <c r="Y20" s="220"/>
      <c r="Z20" s="220"/>
      <c r="AA20" s="220"/>
      <c r="AB20" s="221"/>
      <c r="AC20" s="219"/>
      <c r="AD20" s="220"/>
      <c r="AE20" s="220"/>
      <c r="AF20" s="220"/>
      <c r="AG20" s="221"/>
      <c r="AH20" s="219"/>
      <c r="AI20" s="220"/>
      <c r="AJ20" s="220"/>
      <c r="AK20" s="220"/>
      <c r="AL20" s="221"/>
      <c r="AM20" s="219"/>
      <c r="AN20" s="220"/>
      <c r="AO20" s="220"/>
      <c r="AP20" s="220"/>
      <c r="AQ20" s="221"/>
      <c r="AR20" s="219"/>
      <c r="AS20" s="220"/>
      <c r="AT20" s="220"/>
      <c r="AU20" s="220"/>
      <c r="AV20" s="221"/>
      <c r="AW20" s="219"/>
      <c r="AX20" s="220"/>
      <c r="AY20" s="220"/>
      <c r="AZ20" s="220"/>
      <c r="BA20" s="221"/>
      <c r="BB20" s="218">
        <v>11</v>
      </c>
      <c r="BC20" s="219"/>
      <c r="BD20" s="220"/>
      <c r="BE20" s="220"/>
      <c r="BF20" s="220"/>
      <c r="BG20" s="221"/>
      <c r="BH20" s="219"/>
      <c r="BI20" s="220"/>
      <c r="BJ20" s="220"/>
      <c r="BK20" s="220"/>
      <c r="BL20" s="221"/>
      <c r="BM20" s="219"/>
      <c r="BN20" s="220"/>
      <c r="BO20" s="220"/>
      <c r="BP20" s="220"/>
      <c r="BQ20" s="221"/>
      <c r="BR20" s="219"/>
      <c r="BS20" s="220"/>
      <c r="BT20" s="220"/>
      <c r="BU20" s="220"/>
      <c r="BV20" s="221"/>
      <c r="BW20" s="219"/>
      <c r="BX20" s="220"/>
      <c r="BY20" s="220"/>
      <c r="BZ20" s="220"/>
      <c r="CA20" s="221"/>
      <c r="CB20" s="219"/>
      <c r="CC20" s="220"/>
      <c r="CD20" s="220"/>
      <c r="CE20" s="220"/>
      <c r="CF20" s="221"/>
      <c r="CG20" s="219"/>
      <c r="CH20" s="220"/>
      <c r="CI20" s="220"/>
      <c r="CJ20" s="220"/>
      <c r="CK20" s="221"/>
      <c r="CL20" s="219"/>
      <c r="CM20" s="220"/>
      <c r="CN20" s="220"/>
      <c r="CO20" s="220"/>
      <c r="CP20" s="221"/>
      <c r="CQ20" s="219"/>
      <c r="CR20" s="220"/>
      <c r="CS20" s="220"/>
      <c r="CT20" s="220"/>
      <c r="CU20" s="221"/>
      <c r="CV20" s="219"/>
      <c r="CW20" s="220"/>
      <c r="CX20" s="220"/>
      <c r="CY20" s="220"/>
      <c r="CZ20" s="221"/>
      <c r="DA20" s="222" t="str">
        <f>IF('2.Students Name'!B15="","",'2.Students Name'!B15)</f>
        <v/>
      </c>
      <c r="DB20" s="216" t="str">
        <f>IF('2.Students Name'!C15="","",'2.Students Name'!C15)</f>
        <v/>
      </c>
      <c r="DC20" s="217" t="str">
        <f>IF('2.Students Name'!D15="","",'2.Students Name'!D15)</f>
        <v/>
      </c>
      <c r="DD20" s="218">
        <v>11</v>
      </c>
      <c r="DE20" s="219"/>
      <c r="DF20" s="220"/>
      <c r="DG20" s="220"/>
      <c r="DH20" s="220"/>
      <c r="DI20" s="221"/>
      <c r="DJ20" s="219"/>
      <c r="DK20" s="220"/>
      <c r="DL20" s="220"/>
      <c r="DM20" s="220"/>
      <c r="DN20" s="221"/>
      <c r="DO20" s="218" t="str">
        <f t="shared" si="217"/>
        <v/>
      </c>
      <c r="DP20" s="218" t="str">
        <f t="shared" si="218"/>
        <v/>
      </c>
      <c r="DQ20" s="218" t="str">
        <f t="shared" si="219"/>
        <v/>
      </c>
      <c r="DR20" s="218" t="str">
        <f t="shared" si="220"/>
        <v/>
      </c>
      <c r="DS20" s="218" t="str">
        <f t="shared" si="221"/>
        <v/>
      </c>
      <c r="DT20" s="218" t="str">
        <f t="shared" si="222"/>
        <v/>
      </c>
      <c r="DU20" s="223" t="str">
        <f t="shared" si="223"/>
        <v/>
      </c>
      <c r="DV20" s="264"/>
      <c r="DW20" s="360"/>
      <c r="DX20" s="360"/>
      <c r="DY20" s="360"/>
      <c r="DZ20" s="360"/>
      <c r="EA20" s="360"/>
      <c r="EB20" s="360"/>
      <c r="EC20" s="360"/>
      <c r="ED20" s="360"/>
      <c r="EE20" s="360"/>
      <c r="EF20" s="360"/>
      <c r="EG20" s="360"/>
      <c r="EH20" s="360"/>
      <c r="EI20" s="360"/>
      <c r="EJ20" s="261"/>
      <c r="EK20" s="206" t="str">
        <f>IF('2.Students Name'!R15="NQ","NQ",IF('2.Students Name'!R15="I","I",IF('2.Students Name'!R15="T","T","")))</f>
        <v/>
      </c>
      <c r="EL20" s="258" t="str">
        <f t="shared" si="224"/>
        <v/>
      </c>
      <c r="EM20" s="159" t="str">
        <f t="shared" si="110"/>
        <v/>
      </c>
      <c r="EN20" s="159" t="str">
        <f t="shared" si="111"/>
        <v/>
      </c>
      <c r="EO20" s="159" t="str">
        <f t="shared" si="112"/>
        <v/>
      </c>
      <c r="EP20" s="160" t="str">
        <f t="shared" si="113"/>
        <v/>
      </c>
      <c r="EQ20" s="161" t="str">
        <f t="shared" si="114"/>
        <v/>
      </c>
      <c r="ER20" s="159" t="str">
        <f t="shared" si="115"/>
        <v/>
      </c>
      <c r="ES20" s="159" t="str">
        <f t="shared" si="116"/>
        <v/>
      </c>
      <c r="ET20" s="159" t="str">
        <f t="shared" si="117"/>
        <v/>
      </c>
      <c r="EU20" s="160" t="str">
        <f t="shared" si="118"/>
        <v/>
      </c>
      <c r="EV20" s="161" t="str">
        <f t="shared" si="119"/>
        <v/>
      </c>
      <c r="EW20" s="159" t="str">
        <f t="shared" si="120"/>
        <v/>
      </c>
      <c r="EX20" s="159" t="str">
        <f t="shared" si="121"/>
        <v/>
      </c>
      <c r="EY20" s="159" t="str">
        <f t="shared" si="122"/>
        <v/>
      </c>
      <c r="EZ20" s="160" t="str">
        <f t="shared" si="123"/>
        <v/>
      </c>
      <c r="FA20" s="161" t="str">
        <f t="shared" si="124"/>
        <v/>
      </c>
      <c r="FB20" s="159" t="str">
        <f t="shared" si="125"/>
        <v/>
      </c>
      <c r="FC20" s="159" t="str">
        <f t="shared" si="126"/>
        <v/>
      </c>
      <c r="FD20" s="159" t="str">
        <f t="shared" si="127"/>
        <v/>
      </c>
      <c r="FE20" s="160" t="str">
        <f t="shared" si="128"/>
        <v/>
      </c>
      <c r="FF20" s="161" t="str">
        <f t="shared" si="129"/>
        <v/>
      </c>
      <c r="FG20" s="159" t="str">
        <f t="shared" si="130"/>
        <v/>
      </c>
      <c r="FH20" s="159" t="str">
        <f t="shared" si="131"/>
        <v/>
      </c>
      <c r="FI20" s="159" t="str">
        <f t="shared" si="132"/>
        <v/>
      </c>
      <c r="FJ20" s="160" t="str">
        <f t="shared" si="133"/>
        <v/>
      </c>
      <c r="FK20" s="161" t="str">
        <f t="shared" si="134"/>
        <v/>
      </c>
      <c r="FL20" s="159" t="str">
        <f t="shared" si="135"/>
        <v/>
      </c>
      <c r="FM20" s="159" t="str">
        <f t="shared" si="136"/>
        <v/>
      </c>
      <c r="FN20" s="159" t="str">
        <f t="shared" si="137"/>
        <v/>
      </c>
      <c r="FO20" s="160" t="str">
        <f t="shared" si="138"/>
        <v/>
      </c>
      <c r="FP20" s="161" t="str">
        <f t="shared" si="139"/>
        <v/>
      </c>
      <c r="FQ20" s="159" t="str">
        <f t="shared" si="140"/>
        <v/>
      </c>
      <c r="FR20" s="159" t="str">
        <f t="shared" si="141"/>
        <v/>
      </c>
      <c r="FS20" s="159" t="str">
        <f t="shared" si="142"/>
        <v/>
      </c>
      <c r="FT20" s="160" t="str">
        <f t="shared" si="143"/>
        <v/>
      </c>
      <c r="FU20" s="161" t="str">
        <f t="shared" si="144"/>
        <v/>
      </c>
      <c r="FV20" s="159" t="str">
        <f t="shared" si="145"/>
        <v/>
      </c>
      <c r="FW20" s="159" t="str">
        <f t="shared" si="146"/>
        <v/>
      </c>
      <c r="FX20" s="159" t="str">
        <f t="shared" si="147"/>
        <v/>
      </c>
      <c r="FY20" s="160" t="str">
        <f t="shared" si="148"/>
        <v/>
      </c>
      <c r="FZ20" s="161" t="str">
        <f t="shared" si="149"/>
        <v/>
      </c>
      <c r="GA20" s="159" t="str">
        <f t="shared" si="150"/>
        <v/>
      </c>
      <c r="GB20" s="159" t="str">
        <f t="shared" si="151"/>
        <v/>
      </c>
      <c r="GC20" s="159" t="str">
        <f t="shared" si="152"/>
        <v/>
      </c>
      <c r="GD20" s="160" t="str">
        <f t="shared" si="153"/>
        <v/>
      </c>
      <c r="GE20" s="161" t="str">
        <f t="shared" si="154"/>
        <v/>
      </c>
      <c r="GF20" s="159" t="str">
        <f t="shared" si="155"/>
        <v/>
      </c>
      <c r="GG20" s="159" t="str">
        <f t="shared" si="156"/>
        <v/>
      </c>
      <c r="GH20" s="159" t="str">
        <f t="shared" si="157"/>
        <v/>
      </c>
      <c r="GI20" s="160" t="str">
        <f t="shared" si="158"/>
        <v/>
      </c>
      <c r="GJ20" s="161" t="str">
        <f t="shared" si="225"/>
        <v/>
      </c>
      <c r="GK20" s="159" t="str">
        <f t="shared" si="159"/>
        <v/>
      </c>
      <c r="GL20" s="159" t="str">
        <f t="shared" si="160"/>
        <v/>
      </c>
      <c r="GM20" s="159" t="str">
        <f t="shared" si="161"/>
        <v/>
      </c>
      <c r="GN20" s="160" t="str">
        <f t="shared" si="162"/>
        <v/>
      </c>
      <c r="GO20" s="161" t="str">
        <f t="shared" si="163"/>
        <v/>
      </c>
      <c r="GP20" s="159" t="str">
        <f t="shared" si="164"/>
        <v/>
      </c>
      <c r="GQ20" s="159" t="str">
        <f t="shared" si="165"/>
        <v/>
      </c>
      <c r="GR20" s="159" t="str">
        <f t="shared" si="166"/>
        <v/>
      </c>
      <c r="GS20" s="160" t="str">
        <f t="shared" si="167"/>
        <v/>
      </c>
      <c r="GT20" s="161" t="str">
        <f t="shared" si="168"/>
        <v/>
      </c>
      <c r="GU20" s="159" t="str">
        <f t="shared" si="169"/>
        <v/>
      </c>
      <c r="GV20" s="159" t="str">
        <f t="shared" si="170"/>
        <v/>
      </c>
      <c r="GW20" s="159" t="str">
        <f t="shared" si="171"/>
        <v/>
      </c>
      <c r="GX20" s="160" t="str">
        <f t="shared" si="172"/>
        <v/>
      </c>
      <c r="GY20" s="161" t="str">
        <f t="shared" si="173"/>
        <v/>
      </c>
      <c r="GZ20" s="159" t="str">
        <f t="shared" si="174"/>
        <v/>
      </c>
      <c r="HA20" s="159" t="str">
        <f t="shared" si="175"/>
        <v/>
      </c>
      <c r="HB20" s="159" t="str">
        <f t="shared" si="176"/>
        <v/>
      </c>
      <c r="HC20" s="160" t="str">
        <f t="shared" si="177"/>
        <v/>
      </c>
      <c r="HD20" s="161" t="str">
        <f t="shared" si="178"/>
        <v/>
      </c>
      <c r="HE20" s="159" t="str">
        <f t="shared" si="179"/>
        <v/>
      </c>
      <c r="HF20" s="159" t="str">
        <f t="shared" si="180"/>
        <v/>
      </c>
      <c r="HG20" s="159" t="str">
        <f t="shared" si="181"/>
        <v/>
      </c>
      <c r="HH20" s="160" t="str">
        <f t="shared" si="182"/>
        <v/>
      </c>
      <c r="HI20" s="161" t="str">
        <f t="shared" si="183"/>
        <v/>
      </c>
      <c r="HJ20" s="159" t="str">
        <f t="shared" si="184"/>
        <v/>
      </c>
      <c r="HK20" s="159" t="str">
        <f t="shared" si="185"/>
        <v/>
      </c>
      <c r="HL20" s="159" t="str">
        <f t="shared" si="186"/>
        <v/>
      </c>
      <c r="HM20" s="160" t="str">
        <f t="shared" si="187"/>
        <v/>
      </c>
      <c r="HN20" s="161" t="str">
        <f t="shared" si="188"/>
        <v/>
      </c>
      <c r="HO20" s="159" t="str">
        <f t="shared" si="189"/>
        <v/>
      </c>
      <c r="HP20" s="159" t="str">
        <f t="shared" si="190"/>
        <v/>
      </c>
      <c r="HQ20" s="159" t="str">
        <f t="shared" si="191"/>
        <v/>
      </c>
      <c r="HR20" s="160" t="str">
        <f t="shared" si="192"/>
        <v/>
      </c>
      <c r="HS20" s="161" t="str">
        <f t="shared" si="193"/>
        <v/>
      </c>
      <c r="HT20" s="159" t="str">
        <f t="shared" si="194"/>
        <v/>
      </c>
      <c r="HU20" s="159" t="str">
        <f t="shared" si="195"/>
        <v/>
      </c>
      <c r="HV20" s="159" t="str">
        <f t="shared" si="196"/>
        <v/>
      </c>
      <c r="HW20" s="160" t="str">
        <f t="shared" si="197"/>
        <v/>
      </c>
      <c r="HX20" s="161" t="str">
        <f t="shared" si="198"/>
        <v/>
      </c>
      <c r="HY20" s="159" t="str">
        <f t="shared" si="199"/>
        <v/>
      </c>
      <c r="HZ20" s="159" t="str">
        <f t="shared" si="200"/>
        <v/>
      </c>
      <c r="IA20" s="159" t="str">
        <f t="shared" si="201"/>
        <v/>
      </c>
      <c r="IB20" s="160" t="str">
        <f t="shared" si="202"/>
        <v/>
      </c>
      <c r="IC20" s="161" t="str">
        <f t="shared" si="203"/>
        <v/>
      </c>
      <c r="ID20" s="159" t="str">
        <f t="shared" si="204"/>
        <v/>
      </c>
      <c r="IE20" s="159" t="str">
        <f t="shared" si="205"/>
        <v/>
      </c>
      <c r="IF20" s="159" t="str">
        <f t="shared" si="206"/>
        <v/>
      </c>
      <c r="IG20" s="160" t="str">
        <f t="shared" si="207"/>
        <v/>
      </c>
      <c r="IH20" s="161" t="str">
        <f t="shared" si="226"/>
        <v/>
      </c>
      <c r="II20" s="159" t="str">
        <f t="shared" si="208"/>
        <v/>
      </c>
      <c r="IJ20" s="159" t="str">
        <f t="shared" si="209"/>
        <v/>
      </c>
      <c r="IK20" s="159" t="str">
        <f t="shared" si="210"/>
        <v/>
      </c>
      <c r="IL20" s="160" t="str">
        <f t="shared" si="211"/>
        <v/>
      </c>
      <c r="IM20" s="161" t="str">
        <f t="shared" si="212"/>
        <v/>
      </c>
      <c r="IN20" s="159" t="str">
        <f t="shared" si="213"/>
        <v/>
      </c>
      <c r="IO20" s="159" t="str">
        <f t="shared" si="214"/>
        <v/>
      </c>
      <c r="IP20" s="159" t="str">
        <f t="shared" si="215"/>
        <v/>
      </c>
      <c r="IQ20" s="160" t="str">
        <f t="shared" si="216"/>
        <v/>
      </c>
      <c r="IR20" s="206" t="str">
        <f>IF('2.Students Name'!R15="NQ","NQ",IF('2.Students Name'!R15="I","I",IF('2.Students Name'!R15="T","T","")))</f>
        <v/>
      </c>
    </row>
    <row r="21" spans="1:252" ht="17.25" customHeight="1">
      <c r="A21" s="216" t="str">
        <f>IF('2.Students Name'!C16="","",'2.Students Name'!C16)</f>
        <v/>
      </c>
      <c r="B21" s="217" t="str">
        <f>IF('2.Students Name'!D16="","",'2.Students Name'!D16)</f>
        <v/>
      </c>
      <c r="C21" s="218">
        <v>12</v>
      </c>
      <c r="D21" s="219"/>
      <c r="E21" s="220"/>
      <c r="F21" s="220"/>
      <c r="G21" s="220"/>
      <c r="H21" s="221"/>
      <c r="I21" s="219"/>
      <c r="J21" s="220"/>
      <c r="K21" s="220"/>
      <c r="L21" s="220"/>
      <c r="M21" s="221"/>
      <c r="N21" s="219"/>
      <c r="O21" s="220"/>
      <c r="P21" s="220"/>
      <c r="Q21" s="220"/>
      <c r="R21" s="221"/>
      <c r="S21" s="219"/>
      <c r="T21" s="220"/>
      <c r="U21" s="220"/>
      <c r="V21" s="220"/>
      <c r="W21" s="221"/>
      <c r="X21" s="219"/>
      <c r="Y21" s="220"/>
      <c r="Z21" s="220"/>
      <c r="AA21" s="220"/>
      <c r="AB21" s="221"/>
      <c r="AC21" s="219"/>
      <c r="AD21" s="220"/>
      <c r="AE21" s="220"/>
      <c r="AF21" s="220"/>
      <c r="AG21" s="221"/>
      <c r="AH21" s="219"/>
      <c r="AI21" s="220"/>
      <c r="AJ21" s="220"/>
      <c r="AK21" s="220"/>
      <c r="AL21" s="221"/>
      <c r="AM21" s="219"/>
      <c r="AN21" s="220"/>
      <c r="AO21" s="220"/>
      <c r="AP21" s="220"/>
      <c r="AQ21" s="221"/>
      <c r="AR21" s="219"/>
      <c r="AS21" s="220"/>
      <c r="AT21" s="220"/>
      <c r="AU21" s="220"/>
      <c r="AV21" s="221"/>
      <c r="AW21" s="219"/>
      <c r="AX21" s="220"/>
      <c r="AY21" s="220"/>
      <c r="AZ21" s="220"/>
      <c r="BA21" s="221"/>
      <c r="BB21" s="218">
        <v>12</v>
      </c>
      <c r="BC21" s="219"/>
      <c r="BD21" s="220"/>
      <c r="BE21" s="220"/>
      <c r="BF21" s="220"/>
      <c r="BG21" s="221"/>
      <c r="BH21" s="219"/>
      <c r="BI21" s="220"/>
      <c r="BJ21" s="220"/>
      <c r="BK21" s="220"/>
      <c r="BL21" s="221"/>
      <c r="BM21" s="219"/>
      <c r="BN21" s="220"/>
      <c r="BO21" s="220"/>
      <c r="BP21" s="220"/>
      <c r="BQ21" s="221"/>
      <c r="BR21" s="219"/>
      <c r="BS21" s="220"/>
      <c r="BT21" s="220"/>
      <c r="BU21" s="220"/>
      <c r="BV21" s="221"/>
      <c r="BW21" s="219"/>
      <c r="BX21" s="220"/>
      <c r="BY21" s="220"/>
      <c r="BZ21" s="220"/>
      <c r="CA21" s="221"/>
      <c r="CB21" s="219"/>
      <c r="CC21" s="220"/>
      <c r="CD21" s="220"/>
      <c r="CE21" s="220"/>
      <c r="CF21" s="221"/>
      <c r="CG21" s="219"/>
      <c r="CH21" s="220"/>
      <c r="CI21" s="220"/>
      <c r="CJ21" s="220"/>
      <c r="CK21" s="221"/>
      <c r="CL21" s="219"/>
      <c r="CM21" s="220"/>
      <c r="CN21" s="220"/>
      <c r="CO21" s="220"/>
      <c r="CP21" s="221"/>
      <c r="CQ21" s="219"/>
      <c r="CR21" s="220"/>
      <c r="CS21" s="220"/>
      <c r="CT21" s="220"/>
      <c r="CU21" s="221"/>
      <c r="CV21" s="219"/>
      <c r="CW21" s="220"/>
      <c r="CX21" s="220"/>
      <c r="CY21" s="220"/>
      <c r="CZ21" s="221"/>
      <c r="DA21" s="222" t="str">
        <f>IF('2.Students Name'!B16="","",'2.Students Name'!B16)</f>
        <v/>
      </c>
      <c r="DB21" s="216" t="str">
        <f>IF('2.Students Name'!C16="","",'2.Students Name'!C16)</f>
        <v/>
      </c>
      <c r="DC21" s="217" t="str">
        <f>IF('2.Students Name'!D16="","",'2.Students Name'!D16)</f>
        <v/>
      </c>
      <c r="DD21" s="218">
        <v>12</v>
      </c>
      <c r="DE21" s="219"/>
      <c r="DF21" s="220"/>
      <c r="DG21" s="220"/>
      <c r="DH21" s="220"/>
      <c r="DI21" s="221"/>
      <c r="DJ21" s="219"/>
      <c r="DK21" s="220"/>
      <c r="DL21" s="220"/>
      <c r="DM21" s="220"/>
      <c r="DN21" s="221"/>
      <c r="DO21" s="218" t="str">
        <f t="shared" si="217"/>
        <v/>
      </c>
      <c r="DP21" s="218" t="str">
        <f t="shared" si="218"/>
        <v/>
      </c>
      <c r="DQ21" s="218" t="str">
        <f t="shared" si="219"/>
        <v/>
      </c>
      <c r="DR21" s="218" t="str">
        <f t="shared" si="220"/>
        <v/>
      </c>
      <c r="DS21" s="218" t="str">
        <f t="shared" si="221"/>
        <v/>
      </c>
      <c r="DT21" s="218" t="str">
        <f t="shared" si="222"/>
        <v/>
      </c>
      <c r="DU21" s="223" t="str">
        <f t="shared" si="223"/>
        <v/>
      </c>
      <c r="DV21" s="264"/>
      <c r="DW21" s="360"/>
      <c r="DX21" s="360"/>
      <c r="DY21" s="360"/>
      <c r="DZ21" s="360"/>
      <c r="EA21" s="360"/>
      <c r="EB21" s="360"/>
      <c r="EC21" s="360"/>
      <c r="ED21" s="360"/>
      <c r="EE21" s="360"/>
      <c r="EF21" s="360"/>
      <c r="EG21" s="360"/>
      <c r="EH21" s="360"/>
      <c r="EI21" s="360"/>
      <c r="EJ21" s="261"/>
      <c r="EK21" s="206" t="str">
        <f>IF('2.Students Name'!R16="NQ","NQ",IF('2.Students Name'!R16="I","I",IF('2.Students Name'!R16="T","T","")))</f>
        <v/>
      </c>
      <c r="EL21" s="258" t="str">
        <f t="shared" si="224"/>
        <v/>
      </c>
      <c r="EM21" s="159" t="str">
        <f t="shared" si="110"/>
        <v/>
      </c>
      <c r="EN21" s="159" t="str">
        <f t="shared" si="111"/>
        <v/>
      </c>
      <c r="EO21" s="159" t="str">
        <f t="shared" si="112"/>
        <v/>
      </c>
      <c r="EP21" s="160" t="str">
        <f t="shared" si="113"/>
        <v/>
      </c>
      <c r="EQ21" s="161" t="str">
        <f t="shared" si="114"/>
        <v/>
      </c>
      <c r="ER21" s="159" t="str">
        <f t="shared" si="115"/>
        <v/>
      </c>
      <c r="ES21" s="159" t="str">
        <f t="shared" si="116"/>
        <v/>
      </c>
      <c r="ET21" s="159" t="str">
        <f t="shared" si="117"/>
        <v/>
      </c>
      <c r="EU21" s="160" t="str">
        <f t="shared" si="118"/>
        <v/>
      </c>
      <c r="EV21" s="161" t="str">
        <f t="shared" si="119"/>
        <v/>
      </c>
      <c r="EW21" s="159" t="str">
        <f t="shared" si="120"/>
        <v/>
      </c>
      <c r="EX21" s="159" t="str">
        <f t="shared" si="121"/>
        <v/>
      </c>
      <c r="EY21" s="159" t="str">
        <f t="shared" si="122"/>
        <v/>
      </c>
      <c r="EZ21" s="160" t="str">
        <f t="shared" si="123"/>
        <v/>
      </c>
      <c r="FA21" s="161" t="str">
        <f t="shared" si="124"/>
        <v/>
      </c>
      <c r="FB21" s="159" t="str">
        <f t="shared" si="125"/>
        <v/>
      </c>
      <c r="FC21" s="159" t="str">
        <f t="shared" si="126"/>
        <v/>
      </c>
      <c r="FD21" s="159" t="str">
        <f t="shared" si="127"/>
        <v/>
      </c>
      <c r="FE21" s="160" t="str">
        <f t="shared" si="128"/>
        <v/>
      </c>
      <c r="FF21" s="161" t="str">
        <f t="shared" si="129"/>
        <v/>
      </c>
      <c r="FG21" s="159" t="str">
        <f t="shared" si="130"/>
        <v/>
      </c>
      <c r="FH21" s="159" t="str">
        <f t="shared" si="131"/>
        <v/>
      </c>
      <c r="FI21" s="159" t="str">
        <f t="shared" si="132"/>
        <v/>
      </c>
      <c r="FJ21" s="160" t="str">
        <f t="shared" si="133"/>
        <v/>
      </c>
      <c r="FK21" s="161" t="str">
        <f t="shared" si="134"/>
        <v/>
      </c>
      <c r="FL21" s="159" t="str">
        <f t="shared" si="135"/>
        <v/>
      </c>
      <c r="FM21" s="159" t="str">
        <f t="shared" si="136"/>
        <v/>
      </c>
      <c r="FN21" s="159" t="str">
        <f t="shared" si="137"/>
        <v/>
      </c>
      <c r="FO21" s="160" t="str">
        <f t="shared" si="138"/>
        <v/>
      </c>
      <c r="FP21" s="161" t="str">
        <f t="shared" si="139"/>
        <v/>
      </c>
      <c r="FQ21" s="159" t="str">
        <f t="shared" si="140"/>
        <v/>
      </c>
      <c r="FR21" s="159" t="str">
        <f t="shared" si="141"/>
        <v/>
      </c>
      <c r="FS21" s="159" t="str">
        <f t="shared" si="142"/>
        <v/>
      </c>
      <c r="FT21" s="160" t="str">
        <f t="shared" si="143"/>
        <v/>
      </c>
      <c r="FU21" s="161" t="str">
        <f t="shared" si="144"/>
        <v/>
      </c>
      <c r="FV21" s="159" t="str">
        <f t="shared" si="145"/>
        <v/>
      </c>
      <c r="FW21" s="159" t="str">
        <f t="shared" si="146"/>
        <v/>
      </c>
      <c r="FX21" s="159" t="str">
        <f t="shared" si="147"/>
        <v/>
      </c>
      <c r="FY21" s="160" t="str">
        <f t="shared" si="148"/>
        <v/>
      </c>
      <c r="FZ21" s="161" t="str">
        <f t="shared" si="149"/>
        <v/>
      </c>
      <c r="GA21" s="159" t="str">
        <f t="shared" si="150"/>
        <v/>
      </c>
      <c r="GB21" s="159" t="str">
        <f t="shared" si="151"/>
        <v/>
      </c>
      <c r="GC21" s="159" t="str">
        <f t="shared" si="152"/>
        <v/>
      </c>
      <c r="GD21" s="160" t="str">
        <f t="shared" si="153"/>
        <v/>
      </c>
      <c r="GE21" s="161" t="str">
        <f t="shared" si="154"/>
        <v/>
      </c>
      <c r="GF21" s="159" t="str">
        <f t="shared" si="155"/>
        <v/>
      </c>
      <c r="GG21" s="159" t="str">
        <f t="shared" si="156"/>
        <v/>
      </c>
      <c r="GH21" s="159" t="str">
        <f t="shared" si="157"/>
        <v/>
      </c>
      <c r="GI21" s="160" t="str">
        <f t="shared" si="158"/>
        <v/>
      </c>
      <c r="GJ21" s="161" t="str">
        <f t="shared" si="225"/>
        <v/>
      </c>
      <c r="GK21" s="159" t="str">
        <f t="shared" si="159"/>
        <v/>
      </c>
      <c r="GL21" s="159" t="str">
        <f t="shared" si="160"/>
        <v/>
      </c>
      <c r="GM21" s="159" t="str">
        <f t="shared" si="161"/>
        <v/>
      </c>
      <c r="GN21" s="160" t="str">
        <f t="shared" si="162"/>
        <v/>
      </c>
      <c r="GO21" s="161" t="str">
        <f t="shared" si="163"/>
        <v/>
      </c>
      <c r="GP21" s="159" t="str">
        <f t="shared" si="164"/>
        <v/>
      </c>
      <c r="GQ21" s="159" t="str">
        <f t="shared" si="165"/>
        <v/>
      </c>
      <c r="GR21" s="159" t="str">
        <f t="shared" si="166"/>
        <v/>
      </c>
      <c r="GS21" s="160" t="str">
        <f t="shared" si="167"/>
        <v/>
      </c>
      <c r="GT21" s="161" t="str">
        <f t="shared" si="168"/>
        <v/>
      </c>
      <c r="GU21" s="159" t="str">
        <f t="shared" si="169"/>
        <v/>
      </c>
      <c r="GV21" s="159" t="str">
        <f t="shared" si="170"/>
        <v/>
      </c>
      <c r="GW21" s="159" t="str">
        <f t="shared" si="171"/>
        <v/>
      </c>
      <c r="GX21" s="160" t="str">
        <f t="shared" si="172"/>
        <v/>
      </c>
      <c r="GY21" s="161" t="str">
        <f t="shared" si="173"/>
        <v/>
      </c>
      <c r="GZ21" s="159" t="str">
        <f t="shared" si="174"/>
        <v/>
      </c>
      <c r="HA21" s="159" t="str">
        <f t="shared" si="175"/>
        <v/>
      </c>
      <c r="HB21" s="159" t="str">
        <f t="shared" si="176"/>
        <v/>
      </c>
      <c r="HC21" s="160" t="str">
        <f t="shared" si="177"/>
        <v/>
      </c>
      <c r="HD21" s="161" t="str">
        <f t="shared" si="178"/>
        <v/>
      </c>
      <c r="HE21" s="159" t="str">
        <f t="shared" si="179"/>
        <v/>
      </c>
      <c r="HF21" s="159" t="str">
        <f t="shared" si="180"/>
        <v/>
      </c>
      <c r="HG21" s="159" t="str">
        <f t="shared" si="181"/>
        <v/>
      </c>
      <c r="HH21" s="160" t="str">
        <f t="shared" si="182"/>
        <v/>
      </c>
      <c r="HI21" s="161" t="str">
        <f t="shared" si="183"/>
        <v/>
      </c>
      <c r="HJ21" s="159" t="str">
        <f t="shared" si="184"/>
        <v/>
      </c>
      <c r="HK21" s="159" t="str">
        <f t="shared" si="185"/>
        <v/>
      </c>
      <c r="HL21" s="159" t="str">
        <f t="shared" si="186"/>
        <v/>
      </c>
      <c r="HM21" s="160" t="str">
        <f t="shared" si="187"/>
        <v/>
      </c>
      <c r="HN21" s="161" t="str">
        <f t="shared" si="188"/>
        <v/>
      </c>
      <c r="HO21" s="159" t="str">
        <f t="shared" si="189"/>
        <v/>
      </c>
      <c r="HP21" s="159" t="str">
        <f t="shared" si="190"/>
        <v/>
      </c>
      <c r="HQ21" s="159" t="str">
        <f t="shared" si="191"/>
        <v/>
      </c>
      <c r="HR21" s="160" t="str">
        <f t="shared" si="192"/>
        <v/>
      </c>
      <c r="HS21" s="161" t="str">
        <f t="shared" si="193"/>
        <v/>
      </c>
      <c r="HT21" s="159" t="str">
        <f t="shared" si="194"/>
        <v/>
      </c>
      <c r="HU21" s="159" t="str">
        <f t="shared" si="195"/>
        <v/>
      </c>
      <c r="HV21" s="159" t="str">
        <f t="shared" si="196"/>
        <v/>
      </c>
      <c r="HW21" s="160" t="str">
        <f t="shared" si="197"/>
        <v/>
      </c>
      <c r="HX21" s="161" t="str">
        <f t="shared" si="198"/>
        <v/>
      </c>
      <c r="HY21" s="159" t="str">
        <f t="shared" si="199"/>
        <v/>
      </c>
      <c r="HZ21" s="159" t="str">
        <f t="shared" si="200"/>
        <v/>
      </c>
      <c r="IA21" s="159" t="str">
        <f t="shared" si="201"/>
        <v/>
      </c>
      <c r="IB21" s="160" t="str">
        <f t="shared" si="202"/>
        <v/>
      </c>
      <c r="IC21" s="161" t="str">
        <f t="shared" si="203"/>
        <v/>
      </c>
      <c r="ID21" s="159" t="str">
        <f t="shared" si="204"/>
        <v/>
      </c>
      <c r="IE21" s="159" t="str">
        <f t="shared" si="205"/>
        <v/>
      </c>
      <c r="IF21" s="159" t="str">
        <f t="shared" si="206"/>
        <v/>
      </c>
      <c r="IG21" s="160" t="str">
        <f t="shared" si="207"/>
        <v/>
      </c>
      <c r="IH21" s="161" t="str">
        <f t="shared" si="226"/>
        <v/>
      </c>
      <c r="II21" s="159" t="str">
        <f t="shared" si="208"/>
        <v/>
      </c>
      <c r="IJ21" s="159" t="str">
        <f t="shared" si="209"/>
        <v/>
      </c>
      <c r="IK21" s="159" t="str">
        <f t="shared" si="210"/>
        <v/>
      </c>
      <c r="IL21" s="160" t="str">
        <f t="shared" si="211"/>
        <v/>
      </c>
      <c r="IM21" s="161" t="str">
        <f t="shared" si="212"/>
        <v/>
      </c>
      <c r="IN21" s="159" t="str">
        <f t="shared" si="213"/>
        <v/>
      </c>
      <c r="IO21" s="159" t="str">
        <f t="shared" si="214"/>
        <v/>
      </c>
      <c r="IP21" s="159" t="str">
        <f t="shared" si="215"/>
        <v/>
      </c>
      <c r="IQ21" s="160" t="str">
        <f t="shared" si="216"/>
        <v/>
      </c>
      <c r="IR21" s="206" t="str">
        <f>IF('2.Students Name'!R16="NQ","NQ",IF('2.Students Name'!R16="I","I",IF('2.Students Name'!R16="T","T","")))</f>
        <v/>
      </c>
    </row>
    <row r="22" spans="1:252" ht="17.25" customHeight="1">
      <c r="A22" s="216" t="str">
        <f>IF('2.Students Name'!C17="","",'2.Students Name'!C17)</f>
        <v/>
      </c>
      <c r="B22" s="217" t="str">
        <f>IF('2.Students Name'!D17="","",'2.Students Name'!D17)</f>
        <v/>
      </c>
      <c r="C22" s="218">
        <v>13</v>
      </c>
      <c r="D22" s="219"/>
      <c r="E22" s="220"/>
      <c r="F22" s="220"/>
      <c r="G22" s="220"/>
      <c r="H22" s="221"/>
      <c r="I22" s="219"/>
      <c r="J22" s="220"/>
      <c r="K22" s="220"/>
      <c r="L22" s="220"/>
      <c r="M22" s="221"/>
      <c r="N22" s="219"/>
      <c r="O22" s="220"/>
      <c r="P22" s="220"/>
      <c r="Q22" s="220"/>
      <c r="R22" s="221"/>
      <c r="S22" s="219"/>
      <c r="T22" s="220"/>
      <c r="U22" s="220"/>
      <c r="V22" s="220"/>
      <c r="W22" s="221"/>
      <c r="X22" s="219"/>
      <c r="Y22" s="220"/>
      <c r="Z22" s="220"/>
      <c r="AA22" s="220"/>
      <c r="AB22" s="221"/>
      <c r="AC22" s="219"/>
      <c r="AD22" s="220"/>
      <c r="AE22" s="220"/>
      <c r="AF22" s="220"/>
      <c r="AG22" s="221"/>
      <c r="AH22" s="219"/>
      <c r="AI22" s="220"/>
      <c r="AJ22" s="220"/>
      <c r="AK22" s="220"/>
      <c r="AL22" s="221"/>
      <c r="AM22" s="219"/>
      <c r="AN22" s="220"/>
      <c r="AO22" s="220"/>
      <c r="AP22" s="220"/>
      <c r="AQ22" s="221"/>
      <c r="AR22" s="219"/>
      <c r="AS22" s="220"/>
      <c r="AT22" s="220"/>
      <c r="AU22" s="220"/>
      <c r="AV22" s="221"/>
      <c r="AW22" s="219"/>
      <c r="AX22" s="220"/>
      <c r="AY22" s="220"/>
      <c r="AZ22" s="220"/>
      <c r="BA22" s="221"/>
      <c r="BB22" s="218">
        <v>13</v>
      </c>
      <c r="BC22" s="219"/>
      <c r="BD22" s="220"/>
      <c r="BE22" s="220"/>
      <c r="BF22" s="220"/>
      <c r="BG22" s="221"/>
      <c r="BH22" s="219"/>
      <c r="BI22" s="220"/>
      <c r="BJ22" s="220"/>
      <c r="BK22" s="220"/>
      <c r="BL22" s="221"/>
      <c r="BM22" s="219"/>
      <c r="BN22" s="220"/>
      <c r="BO22" s="220"/>
      <c r="BP22" s="220"/>
      <c r="BQ22" s="221"/>
      <c r="BR22" s="219"/>
      <c r="BS22" s="220"/>
      <c r="BT22" s="220"/>
      <c r="BU22" s="220"/>
      <c r="BV22" s="221"/>
      <c r="BW22" s="219"/>
      <c r="BX22" s="220"/>
      <c r="BY22" s="220"/>
      <c r="BZ22" s="220"/>
      <c r="CA22" s="221"/>
      <c r="CB22" s="219"/>
      <c r="CC22" s="220"/>
      <c r="CD22" s="220"/>
      <c r="CE22" s="220"/>
      <c r="CF22" s="221"/>
      <c r="CG22" s="219"/>
      <c r="CH22" s="220"/>
      <c r="CI22" s="220"/>
      <c r="CJ22" s="220"/>
      <c r="CK22" s="221"/>
      <c r="CL22" s="219"/>
      <c r="CM22" s="220"/>
      <c r="CN22" s="220"/>
      <c r="CO22" s="220"/>
      <c r="CP22" s="221"/>
      <c r="CQ22" s="219"/>
      <c r="CR22" s="220"/>
      <c r="CS22" s="220"/>
      <c r="CT22" s="220"/>
      <c r="CU22" s="221"/>
      <c r="CV22" s="219"/>
      <c r="CW22" s="220"/>
      <c r="CX22" s="220"/>
      <c r="CY22" s="220"/>
      <c r="CZ22" s="221"/>
      <c r="DA22" s="222" t="str">
        <f>IF('2.Students Name'!B17="","",'2.Students Name'!B17)</f>
        <v/>
      </c>
      <c r="DB22" s="216" t="str">
        <f>IF('2.Students Name'!C17="","",'2.Students Name'!C17)</f>
        <v/>
      </c>
      <c r="DC22" s="217" t="str">
        <f>IF('2.Students Name'!D17="","",'2.Students Name'!D17)</f>
        <v/>
      </c>
      <c r="DD22" s="218">
        <v>13</v>
      </c>
      <c r="DE22" s="219"/>
      <c r="DF22" s="220"/>
      <c r="DG22" s="220"/>
      <c r="DH22" s="220"/>
      <c r="DI22" s="221"/>
      <c r="DJ22" s="219"/>
      <c r="DK22" s="220"/>
      <c r="DL22" s="220"/>
      <c r="DM22" s="220"/>
      <c r="DN22" s="221"/>
      <c r="DO22" s="218" t="str">
        <f t="shared" si="217"/>
        <v/>
      </c>
      <c r="DP22" s="218" t="str">
        <f t="shared" si="218"/>
        <v/>
      </c>
      <c r="DQ22" s="218" t="str">
        <f t="shared" si="219"/>
        <v/>
      </c>
      <c r="DR22" s="218" t="str">
        <f t="shared" si="220"/>
        <v/>
      </c>
      <c r="DS22" s="218" t="str">
        <f t="shared" si="221"/>
        <v/>
      </c>
      <c r="DT22" s="218" t="str">
        <f t="shared" si="222"/>
        <v/>
      </c>
      <c r="DU22" s="223" t="str">
        <f t="shared" si="223"/>
        <v/>
      </c>
      <c r="DV22" s="264"/>
      <c r="DW22" s="360"/>
      <c r="DX22" s="360"/>
      <c r="DY22" s="360"/>
      <c r="DZ22" s="360"/>
      <c r="EA22" s="360"/>
      <c r="EB22" s="360"/>
      <c r="EC22" s="360"/>
      <c r="ED22" s="360"/>
      <c r="EE22" s="360"/>
      <c r="EF22" s="360"/>
      <c r="EG22" s="360"/>
      <c r="EH22" s="360"/>
      <c r="EI22" s="360"/>
      <c r="EJ22" s="261"/>
      <c r="EK22" s="206" t="str">
        <f>IF('2.Students Name'!R17="NQ","NQ",IF('2.Students Name'!R17="I","I",IF('2.Students Name'!R17="T","T","")))</f>
        <v/>
      </c>
      <c r="EL22" s="258" t="str">
        <f t="shared" si="224"/>
        <v/>
      </c>
      <c r="EM22" s="159" t="str">
        <f t="shared" si="110"/>
        <v/>
      </c>
      <c r="EN22" s="159" t="str">
        <f t="shared" si="111"/>
        <v/>
      </c>
      <c r="EO22" s="159" t="str">
        <f t="shared" si="112"/>
        <v/>
      </c>
      <c r="EP22" s="160" t="str">
        <f t="shared" si="113"/>
        <v/>
      </c>
      <c r="EQ22" s="161" t="str">
        <f t="shared" si="114"/>
        <v/>
      </c>
      <c r="ER22" s="159" t="str">
        <f t="shared" si="115"/>
        <v/>
      </c>
      <c r="ES22" s="159" t="str">
        <f t="shared" si="116"/>
        <v/>
      </c>
      <c r="ET22" s="159" t="str">
        <f t="shared" si="117"/>
        <v/>
      </c>
      <c r="EU22" s="160" t="str">
        <f t="shared" si="118"/>
        <v/>
      </c>
      <c r="EV22" s="161" t="str">
        <f t="shared" si="119"/>
        <v/>
      </c>
      <c r="EW22" s="159" t="str">
        <f t="shared" si="120"/>
        <v/>
      </c>
      <c r="EX22" s="159" t="str">
        <f t="shared" si="121"/>
        <v/>
      </c>
      <c r="EY22" s="159" t="str">
        <f t="shared" si="122"/>
        <v/>
      </c>
      <c r="EZ22" s="160" t="str">
        <f t="shared" si="123"/>
        <v/>
      </c>
      <c r="FA22" s="161" t="str">
        <f t="shared" si="124"/>
        <v/>
      </c>
      <c r="FB22" s="159" t="str">
        <f t="shared" si="125"/>
        <v/>
      </c>
      <c r="FC22" s="159" t="str">
        <f t="shared" si="126"/>
        <v/>
      </c>
      <c r="FD22" s="159" t="str">
        <f t="shared" si="127"/>
        <v/>
      </c>
      <c r="FE22" s="160" t="str">
        <f t="shared" si="128"/>
        <v/>
      </c>
      <c r="FF22" s="161" t="str">
        <f t="shared" si="129"/>
        <v/>
      </c>
      <c r="FG22" s="159" t="str">
        <f t="shared" si="130"/>
        <v/>
      </c>
      <c r="FH22" s="159" t="str">
        <f t="shared" si="131"/>
        <v/>
      </c>
      <c r="FI22" s="159" t="str">
        <f t="shared" si="132"/>
        <v/>
      </c>
      <c r="FJ22" s="160" t="str">
        <f t="shared" si="133"/>
        <v/>
      </c>
      <c r="FK22" s="161" t="str">
        <f t="shared" si="134"/>
        <v/>
      </c>
      <c r="FL22" s="159" t="str">
        <f t="shared" si="135"/>
        <v/>
      </c>
      <c r="FM22" s="159" t="str">
        <f t="shared" si="136"/>
        <v/>
      </c>
      <c r="FN22" s="159" t="str">
        <f t="shared" si="137"/>
        <v/>
      </c>
      <c r="FO22" s="160" t="str">
        <f t="shared" si="138"/>
        <v/>
      </c>
      <c r="FP22" s="161" t="str">
        <f t="shared" si="139"/>
        <v/>
      </c>
      <c r="FQ22" s="159" t="str">
        <f t="shared" si="140"/>
        <v/>
      </c>
      <c r="FR22" s="159" t="str">
        <f t="shared" si="141"/>
        <v/>
      </c>
      <c r="FS22" s="159" t="str">
        <f t="shared" si="142"/>
        <v/>
      </c>
      <c r="FT22" s="160" t="str">
        <f t="shared" si="143"/>
        <v/>
      </c>
      <c r="FU22" s="161" t="str">
        <f t="shared" si="144"/>
        <v/>
      </c>
      <c r="FV22" s="159" t="str">
        <f t="shared" si="145"/>
        <v/>
      </c>
      <c r="FW22" s="159" t="str">
        <f t="shared" si="146"/>
        <v/>
      </c>
      <c r="FX22" s="159" t="str">
        <f t="shared" si="147"/>
        <v/>
      </c>
      <c r="FY22" s="160" t="str">
        <f t="shared" si="148"/>
        <v/>
      </c>
      <c r="FZ22" s="161" t="str">
        <f t="shared" si="149"/>
        <v/>
      </c>
      <c r="GA22" s="159" t="str">
        <f t="shared" si="150"/>
        <v/>
      </c>
      <c r="GB22" s="159" t="str">
        <f t="shared" si="151"/>
        <v/>
      </c>
      <c r="GC22" s="159" t="str">
        <f t="shared" si="152"/>
        <v/>
      </c>
      <c r="GD22" s="160" t="str">
        <f t="shared" si="153"/>
        <v/>
      </c>
      <c r="GE22" s="161" t="str">
        <f t="shared" si="154"/>
        <v/>
      </c>
      <c r="GF22" s="159" t="str">
        <f t="shared" si="155"/>
        <v/>
      </c>
      <c r="GG22" s="159" t="str">
        <f t="shared" si="156"/>
        <v/>
      </c>
      <c r="GH22" s="159" t="str">
        <f t="shared" si="157"/>
        <v/>
      </c>
      <c r="GI22" s="160" t="str">
        <f t="shared" si="158"/>
        <v/>
      </c>
      <c r="GJ22" s="161" t="str">
        <f t="shared" si="225"/>
        <v/>
      </c>
      <c r="GK22" s="159" t="str">
        <f t="shared" si="159"/>
        <v/>
      </c>
      <c r="GL22" s="159" t="str">
        <f t="shared" si="160"/>
        <v/>
      </c>
      <c r="GM22" s="159" t="str">
        <f t="shared" si="161"/>
        <v/>
      </c>
      <c r="GN22" s="160" t="str">
        <f t="shared" si="162"/>
        <v/>
      </c>
      <c r="GO22" s="161" t="str">
        <f t="shared" si="163"/>
        <v/>
      </c>
      <c r="GP22" s="159" t="str">
        <f t="shared" si="164"/>
        <v/>
      </c>
      <c r="GQ22" s="159" t="str">
        <f t="shared" si="165"/>
        <v/>
      </c>
      <c r="GR22" s="159" t="str">
        <f t="shared" si="166"/>
        <v/>
      </c>
      <c r="GS22" s="160" t="str">
        <f t="shared" si="167"/>
        <v/>
      </c>
      <c r="GT22" s="161" t="str">
        <f t="shared" si="168"/>
        <v/>
      </c>
      <c r="GU22" s="159" t="str">
        <f t="shared" si="169"/>
        <v/>
      </c>
      <c r="GV22" s="159" t="str">
        <f t="shared" si="170"/>
        <v/>
      </c>
      <c r="GW22" s="159" t="str">
        <f t="shared" si="171"/>
        <v/>
      </c>
      <c r="GX22" s="160" t="str">
        <f t="shared" si="172"/>
        <v/>
      </c>
      <c r="GY22" s="161" t="str">
        <f t="shared" si="173"/>
        <v/>
      </c>
      <c r="GZ22" s="159" t="str">
        <f t="shared" si="174"/>
        <v/>
      </c>
      <c r="HA22" s="159" t="str">
        <f t="shared" si="175"/>
        <v/>
      </c>
      <c r="HB22" s="159" t="str">
        <f t="shared" si="176"/>
        <v/>
      </c>
      <c r="HC22" s="160" t="str">
        <f t="shared" si="177"/>
        <v/>
      </c>
      <c r="HD22" s="161" t="str">
        <f t="shared" si="178"/>
        <v/>
      </c>
      <c r="HE22" s="159" t="str">
        <f t="shared" si="179"/>
        <v/>
      </c>
      <c r="HF22" s="159" t="str">
        <f t="shared" si="180"/>
        <v/>
      </c>
      <c r="HG22" s="159" t="str">
        <f t="shared" si="181"/>
        <v/>
      </c>
      <c r="HH22" s="160" t="str">
        <f t="shared" si="182"/>
        <v/>
      </c>
      <c r="HI22" s="161" t="str">
        <f t="shared" si="183"/>
        <v/>
      </c>
      <c r="HJ22" s="159" t="str">
        <f t="shared" si="184"/>
        <v/>
      </c>
      <c r="HK22" s="159" t="str">
        <f t="shared" si="185"/>
        <v/>
      </c>
      <c r="HL22" s="159" t="str">
        <f t="shared" si="186"/>
        <v/>
      </c>
      <c r="HM22" s="160" t="str">
        <f t="shared" si="187"/>
        <v/>
      </c>
      <c r="HN22" s="161" t="str">
        <f t="shared" si="188"/>
        <v/>
      </c>
      <c r="HO22" s="159" t="str">
        <f t="shared" si="189"/>
        <v/>
      </c>
      <c r="HP22" s="159" t="str">
        <f t="shared" si="190"/>
        <v/>
      </c>
      <c r="HQ22" s="159" t="str">
        <f t="shared" si="191"/>
        <v/>
      </c>
      <c r="HR22" s="160" t="str">
        <f t="shared" si="192"/>
        <v/>
      </c>
      <c r="HS22" s="161" t="str">
        <f t="shared" si="193"/>
        <v/>
      </c>
      <c r="HT22" s="159" t="str">
        <f t="shared" si="194"/>
        <v/>
      </c>
      <c r="HU22" s="159" t="str">
        <f t="shared" si="195"/>
        <v/>
      </c>
      <c r="HV22" s="159" t="str">
        <f t="shared" si="196"/>
        <v/>
      </c>
      <c r="HW22" s="160" t="str">
        <f t="shared" si="197"/>
        <v/>
      </c>
      <c r="HX22" s="161" t="str">
        <f t="shared" si="198"/>
        <v/>
      </c>
      <c r="HY22" s="159" t="str">
        <f t="shared" si="199"/>
        <v/>
      </c>
      <c r="HZ22" s="159" t="str">
        <f t="shared" si="200"/>
        <v/>
      </c>
      <c r="IA22" s="159" t="str">
        <f t="shared" si="201"/>
        <v/>
      </c>
      <c r="IB22" s="160" t="str">
        <f t="shared" si="202"/>
        <v/>
      </c>
      <c r="IC22" s="161" t="str">
        <f t="shared" si="203"/>
        <v/>
      </c>
      <c r="ID22" s="159" t="str">
        <f t="shared" si="204"/>
        <v/>
      </c>
      <c r="IE22" s="159" t="str">
        <f t="shared" si="205"/>
        <v/>
      </c>
      <c r="IF22" s="159" t="str">
        <f t="shared" si="206"/>
        <v/>
      </c>
      <c r="IG22" s="160" t="str">
        <f t="shared" si="207"/>
        <v/>
      </c>
      <c r="IH22" s="161" t="str">
        <f t="shared" si="226"/>
        <v/>
      </c>
      <c r="II22" s="159" t="str">
        <f t="shared" si="208"/>
        <v/>
      </c>
      <c r="IJ22" s="159" t="str">
        <f t="shared" si="209"/>
        <v/>
      </c>
      <c r="IK22" s="159" t="str">
        <f t="shared" si="210"/>
        <v/>
      </c>
      <c r="IL22" s="160" t="str">
        <f t="shared" si="211"/>
        <v/>
      </c>
      <c r="IM22" s="161" t="str">
        <f t="shared" si="212"/>
        <v/>
      </c>
      <c r="IN22" s="159" t="str">
        <f t="shared" si="213"/>
        <v/>
      </c>
      <c r="IO22" s="159" t="str">
        <f t="shared" si="214"/>
        <v/>
      </c>
      <c r="IP22" s="159" t="str">
        <f t="shared" si="215"/>
        <v/>
      </c>
      <c r="IQ22" s="160" t="str">
        <f t="shared" si="216"/>
        <v/>
      </c>
      <c r="IR22" s="206" t="str">
        <f>IF('2.Students Name'!R17="NQ","NQ",IF('2.Students Name'!R17="I","I",IF('2.Students Name'!R17="T","T","")))</f>
        <v/>
      </c>
    </row>
    <row r="23" spans="1:252" ht="17.25" customHeight="1">
      <c r="A23" s="216" t="str">
        <f>IF('2.Students Name'!C18="","",'2.Students Name'!C18)</f>
        <v/>
      </c>
      <c r="B23" s="217" t="str">
        <f>IF('2.Students Name'!D18="","",'2.Students Name'!D18)</f>
        <v/>
      </c>
      <c r="C23" s="218">
        <v>14</v>
      </c>
      <c r="D23" s="219"/>
      <c r="E23" s="220"/>
      <c r="F23" s="220"/>
      <c r="G23" s="220"/>
      <c r="H23" s="221"/>
      <c r="I23" s="219"/>
      <c r="J23" s="220"/>
      <c r="K23" s="220"/>
      <c r="L23" s="220"/>
      <c r="M23" s="221"/>
      <c r="N23" s="219"/>
      <c r="O23" s="220"/>
      <c r="P23" s="220"/>
      <c r="Q23" s="220"/>
      <c r="R23" s="221"/>
      <c r="S23" s="219"/>
      <c r="T23" s="220"/>
      <c r="U23" s="220"/>
      <c r="V23" s="220"/>
      <c r="W23" s="221"/>
      <c r="X23" s="219"/>
      <c r="Y23" s="220"/>
      <c r="Z23" s="220"/>
      <c r="AA23" s="220"/>
      <c r="AB23" s="221"/>
      <c r="AC23" s="219"/>
      <c r="AD23" s="220"/>
      <c r="AE23" s="220"/>
      <c r="AF23" s="220"/>
      <c r="AG23" s="221"/>
      <c r="AH23" s="219"/>
      <c r="AI23" s="220"/>
      <c r="AJ23" s="220"/>
      <c r="AK23" s="220"/>
      <c r="AL23" s="221"/>
      <c r="AM23" s="219"/>
      <c r="AN23" s="220"/>
      <c r="AO23" s="220"/>
      <c r="AP23" s="220"/>
      <c r="AQ23" s="221"/>
      <c r="AR23" s="219"/>
      <c r="AS23" s="220"/>
      <c r="AT23" s="220"/>
      <c r="AU23" s="220"/>
      <c r="AV23" s="221"/>
      <c r="AW23" s="219"/>
      <c r="AX23" s="220"/>
      <c r="AY23" s="220"/>
      <c r="AZ23" s="220"/>
      <c r="BA23" s="221"/>
      <c r="BB23" s="218">
        <v>14</v>
      </c>
      <c r="BC23" s="219"/>
      <c r="BD23" s="220"/>
      <c r="BE23" s="220"/>
      <c r="BF23" s="220"/>
      <c r="BG23" s="221"/>
      <c r="BH23" s="219"/>
      <c r="BI23" s="220"/>
      <c r="BJ23" s="220"/>
      <c r="BK23" s="220"/>
      <c r="BL23" s="221"/>
      <c r="BM23" s="219"/>
      <c r="BN23" s="220"/>
      <c r="BO23" s="220"/>
      <c r="BP23" s="220"/>
      <c r="BQ23" s="221"/>
      <c r="BR23" s="219"/>
      <c r="BS23" s="220"/>
      <c r="BT23" s="220"/>
      <c r="BU23" s="220"/>
      <c r="BV23" s="221"/>
      <c r="BW23" s="219"/>
      <c r="BX23" s="220"/>
      <c r="BY23" s="220"/>
      <c r="BZ23" s="220"/>
      <c r="CA23" s="221"/>
      <c r="CB23" s="219"/>
      <c r="CC23" s="220"/>
      <c r="CD23" s="220"/>
      <c r="CE23" s="220"/>
      <c r="CF23" s="221"/>
      <c r="CG23" s="219"/>
      <c r="CH23" s="220"/>
      <c r="CI23" s="220"/>
      <c r="CJ23" s="220"/>
      <c r="CK23" s="221"/>
      <c r="CL23" s="219"/>
      <c r="CM23" s="220"/>
      <c r="CN23" s="220"/>
      <c r="CO23" s="220"/>
      <c r="CP23" s="221"/>
      <c r="CQ23" s="219"/>
      <c r="CR23" s="220"/>
      <c r="CS23" s="220"/>
      <c r="CT23" s="220"/>
      <c r="CU23" s="221"/>
      <c r="CV23" s="219"/>
      <c r="CW23" s="220"/>
      <c r="CX23" s="220"/>
      <c r="CY23" s="220"/>
      <c r="CZ23" s="221"/>
      <c r="DA23" s="222" t="str">
        <f>IF('2.Students Name'!B18="","",'2.Students Name'!B18)</f>
        <v/>
      </c>
      <c r="DB23" s="216" t="str">
        <f>IF('2.Students Name'!C18="","",'2.Students Name'!C18)</f>
        <v/>
      </c>
      <c r="DC23" s="217" t="str">
        <f>IF('2.Students Name'!D18="","",'2.Students Name'!D18)</f>
        <v/>
      </c>
      <c r="DD23" s="218">
        <v>14</v>
      </c>
      <c r="DE23" s="219"/>
      <c r="DF23" s="220"/>
      <c r="DG23" s="220"/>
      <c r="DH23" s="220"/>
      <c r="DI23" s="221"/>
      <c r="DJ23" s="219"/>
      <c r="DK23" s="220"/>
      <c r="DL23" s="220"/>
      <c r="DM23" s="220"/>
      <c r="DN23" s="221"/>
      <c r="DO23" s="218" t="str">
        <f t="shared" si="217"/>
        <v/>
      </c>
      <c r="DP23" s="218" t="str">
        <f t="shared" si="218"/>
        <v/>
      </c>
      <c r="DQ23" s="218" t="str">
        <f t="shared" si="219"/>
        <v/>
      </c>
      <c r="DR23" s="218" t="str">
        <f t="shared" si="220"/>
        <v/>
      </c>
      <c r="DS23" s="218" t="str">
        <f t="shared" si="221"/>
        <v/>
      </c>
      <c r="DT23" s="218" t="str">
        <f t="shared" si="222"/>
        <v/>
      </c>
      <c r="DU23" s="223" t="str">
        <f t="shared" si="223"/>
        <v/>
      </c>
      <c r="DV23" s="264"/>
      <c r="DW23" s="360"/>
      <c r="DX23" s="360"/>
      <c r="DY23" s="360"/>
      <c r="DZ23" s="360"/>
      <c r="EA23" s="360"/>
      <c r="EB23" s="360"/>
      <c r="EC23" s="360"/>
      <c r="ED23" s="360"/>
      <c r="EE23" s="360"/>
      <c r="EF23" s="360"/>
      <c r="EG23" s="360"/>
      <c r="EH23" s="360"/>
      <c r="EI23" s="360"/>
      <c r="EJ23" s="261"/>
      <c r="EK23" s="206" t="str">
        <f>IF('2.Students Name'!R18="NQ","NQ",IF('2.Students Name'!R18="I","I",IF('2.Students Name'!R18="T","T","")))</f>
        <v/>
      </c>
      <c r="EL23" s="258" t="str">
        <f t="shared" si="224"/>
        <v/>
      </c>
      <c r="EM23" s="159" t="str">
        <f t="shared" si="110"/>
        <v/>
      </c>
      <c r="EN23" s="159" t="str">
        <f t="shared" si="111"/>
        <v/>
      </c>
      <c r="EO23" s="159" t="str">
        <f t="shared" si="112"/>
        <v/>
      </c>
      <c r="EP23" s="160" t="str">
        <f t="shared" si="113"/>
        <v/>
      </c>
      <c r="EQ23" s="161" t="str">
        <f t="shared" si="114"/>
        <v/>
      </c>
      <c r="ER23" s="159" t="str">
        <f t="shared" si="115"/>
        <v/>
      </c>
      <c r="ES23" s="159" t="str">
        <f t="shared" si="116"/>
        <v/>
      </c>
      <c r="ET23" s="159" t="str">
        <f t="shared" si="117"/>
        <v/>
      </c>
      <c r="EU23" s="160" t="str">
        <f t="shared" si="118"/>
        <v/>
      </c>
      <c r="EV23" s="161" t="str">
        <f t="shared" si="119"/>
        <v/>
      </c>
      <c r="EW23" s="159" t="str">
        <f t="shared" si="120"/>
        <v/>
      </c>
      <c r="EX23" s="159" t="str">
        <f t="shared" si="121"/>
        <v/>
      </c>
      <c r="EY23" s="159" t="str">
        <f t="shared" si="122"/>
        <v/>
      </c>
      <c r="EZ23" s="160" t="str">
        <f t="shared" si="123"/>
        <v/>
      </c>
      <c r="FA23" s="161" t="str">
        <f t="shared" si="124"/>
        <v/>
      </c>
      <c r="FB23" s="159" t="str">
        <f t="shared" si="125"/>
        <v/>
      </c>
      <c r="FC23" s="159" t="str">
        <f t="shared" si="126"/>
        <v/>
      </c>
      <c r="FD23" s="159" t="str">
        <f t="shared" si="127"/>
        <v/>
      </c>
      <c r="FE23" s="160" t="str">
        <f t="shared" si="128"/>
        <v/>
      </c>
      <c r="FF23" s="161" t="str">
        <f t="shared" si="129"/>
        <v/>
      </c>
      <c r="FG23" s="159" t="str">
        <f t="shared" si="130"/>
        <v/>
      </c>
      <c r="FH23" s="159" t="str">
        <f t="shared" si="131"/>
        <v/>
      </c>
      <c r="FI23" s="159" t="str">
        <f t="shared" si="132"/>
        <v/>
      </c>
      <c r="FJ23" s="160" t="str">
        <f t="shared" si="133"/>
        <v/>
      </c>
      <c r="FK23" s="161" t="str">
        <f t="shared" si="134"/>
        <v/>
      </c>
      <c r="FL23" s="159" t="str">
        <f t="shared" si="135"/>
        <v/>
      </c>
      <c r="FM23" s="159" t="str">
        <f t="shared" si="136"/>
        <v/>
      </c>
      <c r="FN23" s="159" t="str">
        <f t="shared" si="137"/>
        <v/>
      </c>
      <c r="FO23" s="160" t="str">
        <f t="shared" si="138"/>
        <v/>
      </c>
      <c r="FP23" s="161" t="str">
        <f t="shared" si="139"/>
        <v/>
      </c>
      <c r="FQ23" s="159" t="str">
        <f t="shared" si="140"/>
        <v/>
      </c>
      <c r="FR23" s="159" t="str">
        <f t="shared" si="141"/>
        <v/>
      </c>
      <c r="FS23" s="159" t="str">
        <f t="shared" si="142"/>
        <v/>
      </c>
      <c r="FT23" s="160" t="str">
        <f t="shared" si="143"/>
        <v/>
      </c>
      <c r="FU23" s="161" t="str">
        <f t="shared" si="144"/>
        <v/>
      </c>
      <c r="FV23" s="159" t="str">
        <f t="shared" si="145"/>
        <v/>
      </c>
      <c r="FW23" s="159" t="str">
        <f t="shared" si="146"/>
        <v/>
      </c>
      <c r="FX23" s="159" t="str">
        <f t="shared" si="147"/>
        <v/>
      </c>
      <c r="FY23" s="160" t="str">
        <f t="shared" si="148"/>
        <v/>
      </c>
      <c r="FZ23" s="161" t="str">
        <f t="shared" si="149"/>
        <v/>
      </c>
      <c r="GA23" s="159" t="str">
        <f t="shared" si="150"/>
        <v/>
      </c>
      <c r="GB23" s="159" t="str">
        <f t="shared" si="151"/>
        <v/>
      </c>
      <c r="GC23" s="159" t="str">
        <f t="shared" si="152"/>
        <v/>
      </c>
      <c r="GD23" s="160" t="str">
        <f t="shared" si="153"/>
        <v/>
      </c>
      <c r="GE23" s="161" t="str">
        <f t="shared" si="154"/>
        <v/>
      </c>
      <c r="GF23" s="159" t="str">
        <f t="shared" si="155"/>
        <v/>
      </c>
      <c r="GG23" s="159" t="str">
        <f t="shared" si="156"/>
        <v/>
      </c>
      <c r="GH23" s="159" t="str">
        <f t="shared" si="157"/>
        <v/>
      </c>
      <c r="GI23" s="160" t="str">
        <f t="shared" si="158"/>
        <v/>
      </c>
      <c r="GJ23" s="161" t="str">
        <f t="shared" si="225"/>
        <v/>
      </c>
      <c r="GK23" s="159" t="str">
        <f t="shared" si="159"/>
        <v/>
      </c>
      <c r="GL23" s="159" t="str">
        <f t="shared" si="160"/>
        <v/>
      </c>
      <c r="GM23" s="159" t="str">
        <f t="shared" si="161"/>
        <v/>
      </c>
      <c r="GN23" s="160" t="str">
        <f t="shared" si="162"/>
        <v/>
      </c>
      <c r="GO23" s="161" t="str">
        <f t="shared" si="163"/>
        <v/>
      </c>
      <c r="GP23" s="159" t="str">
        <f t="shared" si="164"/>
        <v/>
      </c>
      <c r="GQ23" s="159" t="str">
        <f t="shared" si="165"/>
        <v/>
      </c>
      <c r="GR23" s="159" t="str">
        <f t="shared" si="166"/>
        <v/>
      </c>
      <c r="GS23" s="160" t="str">
        <f t="shared" si="167"/>
        <v/>
      </c>
      <c r="GT23" s="161" t="str">
        <f t="shared" si="168"/>
        <v/>
      </c>
      <c r="GU23" s="159" t="str">
        <f t="shared" si="169"/>
        <v/>
      </c>
      <c r="GV23" s="159" t="str">
        <f t="shared" si="170"/>
        <v/>
      </c>
      <c r="GW23" s="159" t="str">
        <f t="shared" si="171"/>
        <v/>
      </c>
      <c r="GX23" s="160" t="str">
        <f t="shared" si="172"/>
        <v/>
      </c>
      <c r="GY23" s="161" t="str">
        <f t="shared" si="173"/>
        <v/>
      </c>
      <c r="GZ23" s="159" t="str">
        <f t="shared" si="174"/>
        <v/>
      </c>
      <c r="HA23" s="159" t="str">
        <f t="shared" si="175"/>
        <v/>
      </c>
      <c r="HB23" s="159" t="str">
        <f t="shared" si="176"/>
        <v/>
      </c>
      <c r="HC23" s="160" t="str">
        <f t="shared" si="177"/>
        <v/>
      </c>
      <c r="HD23" s="161" t="str">
        <f t="shared" si="178"/>
        <v/>
      </c>
      <c r="HE23" s="159" t="str">
        <f t="shared" si="179"/>
        <v/>
      </c>
      <c r="HF23" s="159" t="str">
        <f t="shared" si="180"/>
        <v/>
      </c>
      <c r="HG23" s="159" t="str">
        <f t="shared" si="181"/>
        <v/>
      </c>
      <c r="HH23" s="160" t="str">
        <f t="shared" si="182"/>
        <v/>
      </c>
      <c r="HI23" s="161" t="str">
        <f t="shared" si="183"/>
        <v/>
      </c>
      <c r="HJ23" s="159" t="str">
        <f t="shared" si="184"/>
        <v/>
      </c>
      <c r="HK23" s="159" t="str">
        <f t="shared" si="185"/>
        <v/>
      </c>
      <c r="HL23" s="159" t="str">
        <f t="shared" si="186"/>
        <v/>
      </c>
      <c r="HM23" s="160" t="str">
        <f t="shared" si="187"/>
        <v/>
      </c>
      <c r="HN23" s="161" t="str">
        <f t="shared" si="188"/>
        <v/>
      </c>
      <c r="HO23" s="159" t="str">
        <f t="shared" si="189"/>
        <v/>
      </c>
      <c r="HP23" s="159" t="str">
        <f t="shared" si="190"/>
        <v/>
      </c>
      <c r="HQ23" s="159" t="str">
        <f t="shared" si="191"/>
        <v/>
      </c>
      <c r="HR23" s="160" t="str">
        <f t="shared" si="192"/>
        <v/>
      </c>
      <c r="HS23" s="161" t="str">
        <f t="shared" si="193"/>
        <v/>
      </c>
      <c r="HT23" s="159" t="str">
        <f t="shared" si="194"/>
        <v/>
      </c>
      <c r="HU23" s="159" t="str">
        <f t="shared" si="195"/>
        <v/>
      </c>
      <c r="HV23" s="159" t="str">
        <f t="shared" si="196"/>
        <v/>
      </c>
      <c r="HW23" s="160" t="str">
        <f t="shared" si="197"/>
        <v/>
      </c>
      <c r="HX23" s="161" t="str">
        <f t="shared" si="198"/>
        <v/>
      </c>
      <c r="HY23" s="159" t="str">
        <f t="shared" si="199"/>
        <v/>
      </c>
      <c r="HZ23" s="159" t="str">
        <f t="shared" si="200"/>
        <v/>
      </c>
      <c r="IA23" s="159" t="str">
        <f t="shared" si="201"/>
        <v/>
      </c>
      <c r="IB23" s="160" t="str">
        <f t="shared" si="202"/>
        <v/>
      </c>
      <c r="IC23" s="161" t="str">
        <f t="shared" si="203"/>
        <v/>
      </c>
      <c r="ID23" s="159" t="str">
        <f t="shared" si="204"/>
        <v/>
      </c>
      <c r="IE23" s="159" t="str">
        <f t="shared" si="205"/>
        <v/>
      </c>
      <c r="IF23" s="159" t="str">
        <f t="shared" si="206"/>
        <v/>
      </c>
      <c r="IG23" s="160" t="str">
        <f t="shared" si="207"/>
        <v/>
      </c>
      <c r="IH23" s="161" t="str">
        <f t="shared" si="226"/>
        <v/>
      </c>
      <c r="II23" s="159" t="str">
        <f t="shared" si="208"/>
        <v/>
      </c>
      <c r="IJ23" s="159" t="str">
        <f t="shared" si="209"/>
        <v/>
      </c>
      <c r="IK23" s="159" t="str">
        <f t="shared" si="210"/>
        <v/>
      </c>
      <c r="IL23" s="160" t="str">
        <f t="shared" si="211"/>
        <v/>
      </c>
      <c r="IM23" s="161" t="str">
        <f t="shared" si="212"/>
        <v/>
      </c>
      <c r="IN23" s="159" t="str">
        <f t="shared" si="213"/>
        <v/>
      </c>
      <c r="IO23" s="159" t="str">
        <f t="shared" si="214"/>
        <v/>
      </c>
      <c r="IP23" s="159" t="str">
        <f t="shared" si="215"/>
        <v/>
      </c>
      <c r="IQ23" s="160" t="str">
        <f t="shared" si="216"/>
        <v/>
      </c>
      <c r="IR23" s="206" t="str">
        <f>IF('2.Students Name'!R18="NQ","NQ",IF('2.Students Name'!R18="I","I",IF('2.Students Name'!R18="T","T","")))</f>
        <v/>
      </c>
    </row>
    <row r="24" spans="1:252" ht="17.25" customHeight="1">
      <c r="A24" s="216" t="str">
        <f>IF('2.Students Name'!C19="","",'2.Students Name'!C19)</f>
        <v/>
      </c>
      <c r="B24" s="217" t="str">
        <f>IF('2.Students Name'!D19="","",'2.Students Name'!D19)</f>
        <v/>
      </c>
      <c r="C24" s="218">
        <v>15</v>
      </c>
      <c r="D24" s="219"/>
      <c r="E24" s="220"/>
      <c r="F24" s="220"/>
      <c r="G24" s="220"/>
      <c r="H24" s="221"/>
      <c r="I24" s="219"/>
      <c r="J24" s="220"/>
      <c r="K24" s="220"/>
      <c r="L24" s="220"/>
      <c r="M24" s="221"/>
      <c r="N24" s="219"/>
      <c r="O24" s="220"/>
      <c r="P24" s="220"/>
      <c r="Q24" s="220"/>
      <c r="R24" s="221"/>
      <c r="S24" s="219"/>
      <c r="T24" s="220"/>
      <c r="U24" s="220"/>
      <c r="V24" s="220"/>
      <c r="W24" s="221"/>
      <c r="X24" s="219"/>
      <c r="Y24" s="220"/>
      <c r="Z24" s="220"/>
      <c r="AA24" s="220"/>
      <c r="AB24" s="221"/>
      <c r="AC24" s="219"/>
      <c r="AD24" s="220"/>
      <c r="AE24" s="220"/>
      <c r="AF24" s="220"/>
      <c r="AG24" s="221"/>
      <c r="AH24" s="219"/>
      <c r="AI24" s="220"/>
      <c r="AJ24" s="220"/>
      <c r="AK24" s="220"/>
      <c r="AL24" s="221"/>
      <c r="AM24" s="219"/>
      <c r="AN24" s="220"/>
      <c r="AO24" s="220"/>
      <c r="AP24" s="220"/>
      <c r="AQ24" s="221"/>
      <c r="AR24" s="219"/>
      <c r="AS24" s="220"/>
      <c r="AT24" s="220"/>
      <c r="AU24" s="220"/>
      <c r="AV24" s="221"/>
      <c r="AW24" s="219"/>
      <c r="AX24" s="220"/>
      <c r="AY24" s="220"/>
      <c r="AZ24" s="220"/>
      <c r="BA24" s="221"/>
      <c r="BB24" s="218">
        <v>15</v>
      </c>
      <c r="BC24" s="219"/>
      <c r="BD24" s="220"/>
      <c r="BE24" s="220"/>
      <c r="BF24" s="220"/>
      <c r="BG24" s="221"/>
      <c r="BH24" s="219"/>
      <c r="BI24" s="220"/>
      <c r="BJ24" s="220"/>
      <c r="BK24" s="220"/>
      <c r="BL24" s="221"/>
      <c r="BM24" s="219"/>
      <c r="BN24" s="220"/>
      <c r="BO24" s="220"/>
      <c r="BP24" s="220"/>
      <c r="BQ24" s="221"/>
      <c r="BR24" s="219"/>
      <c r="BS24" s="220"/>
      <c r="BT24" s="220"/>
      <c r="BU24" s="220"/>
      <c r="BV24" s="221"/>
      <c r="BW24" s="219"/>
      <c r="BX24" s="220"/>
      <c r="BY24" s="220"/>
      <c r="BZ24" s="220"/>
      <c r="CA24" s="221"/>
      <c r="CB24" s="219"/>
      <c r="CC24" s="220"/>
      <c r="CD24" s="220"/>
      <c r="CE24" s="220"/>
      <c r="CF24" s="221"/>
      <c r="CG24" s="219"/>
      <c r="CH24" s="220"/>
      <c r="CI24" s="220"/>
      <c r="CJ24" s="220"/>
      <c r="CK24" s="221"/>
      <c r="CL24" s="219"/>
      <c r="CM24" s="220"/>
      <c r="CN24" s="220"/>
      <c r="CO24" s="220"/>
      <c r="CP24" s="221"/>
      <c r="CQ24" s="219"/>
      <c r="CR24" s="220"/>
      <c r="CS24" s="220"/>
      <c r="CT24" s="220"/>
      <c r="CU24" s="221"/>
      <c r="CV24" s="219"/>
      <c r="CW24" s="220"/>
      <c r="CX24" s="220"/>
      <c r="CY24" s="220"/>
      <c r="CZ24" s="221"/>
      <c r="DA24" s="222" t="str">
        <f>IF('2.Students Name'!B19="","",'2.Students Name'!B19)</f>
        <v/>
      </c>
      <c r="DB24" s="216" t="str">
        <f>IF('2.Students Name'!C19="","",'2.Students Name'!C19)</f>
        <v/>
      </c>
      <c r="DC24" s="217" t="str">
        <f>IF('2.Students Name'!D19="","",'2.Students Name'!D19)</f>
        <v/>
      </c>
      <c r="DD24" s="218">
        <v>15</v>
      </c>
      <c r="DE24" s="219"/>
      <c r="DF24" s="220"/>
      <c r="DG24" s="220"/>
      <c r="DH24" s="220"/>
      <c r="DI24" s="221"/>
      <c r="DJ24" s="219"/>
      <c r="DK24" s="220"/>
      <c r="DL24" s="220"/>
      <c r="DM24" s="220"/>
      <c r="DN24" s="221"/>
      <c r="DO24" s="218" t="str">
        <f t="shared" si="217"/>
        <v/>
      </c>
      <c r="DP24" s="218" t="str">
        <f t="shared" si="218"/>
        <v/>
      </c>
      <c r="DQ24" s="218" t="str">
        <f t="shared" si="219"/>
        <v/>
      </c>
      <c r="DR24" s="218" t="str">
        <f t="shared" si="220"/>
        <v/>
      </c>
      <c r="DS24" s="218" t="str">
        <f t="shared" si="221"/>
        <v/>
      </c>
      <c r="DT24" s="218" t="str">
        <f t="shared" si="222"/>
        <v/>
      </c>
      <c r="DU24" s="223" t="str">
        <f t="shared" si="223"/>
        <v/>
      </c>
      <c r="DV24" s="264"/>
      <c r="DW24" s="360"/>
      <c r="DX24" s="360"/>
      <c r="DY24" s="360"/>
      <c r="DZ24" s="360"/>
      <c r="EA24" s="360"/>
      <c r="EB24" s="360"/>
      <c r="EC24" s="360"/>
      <c r="ED24" s="360"/>
      <c r="EE24" s="360"/>
      <c r="EF24" s="360"/>
      <c r="EG24" s="360"/>
      <c r="EH24" s="360"/>
      <c r="EI24" s="360"/>
      <c r="EJ24" s="261"/>
      <c r="EK24" s="206" t="str">
        <f>IF('2.Students Name'!R19="NQ","NQ",IF('2.Students Name'!R19="I","I",IF('2.Students Name'!R19="T","T","")))</f>
        <v/>
      </c>
      <c r="EL24" s="258" t="str">
        <f t="shared" si="224"/>
        <v/>
      </c>
      <c r="EM24" s="159" t="str">
        <f t="shared" si="110"/>
        <v/>
      </c>
      <c r="EN24" s="159" t="str">
        <f t="shared" si="111"/>
        <v/>
      </c>
      <c r="EO24" s="159" t="str">
        <f t="shared" si="112"/>
        <v/>
      </c>
      <c r="EP24" s="160" t="str">
        <f t="shared" si="113"/>
        <v/>
      </c>
      <c r="EQ24" s="161" t="str">
        <f t="shared" si="114"/>
        <v/>
      </c>
      <c r="ER24" s="159" t="str">
        <f t="shared" si="115"/>
        <v/>
      </c>
      <c r="ES24" s="159" t="str">
        <f t="shared" si="116"/>
        <v/>
      </c>
      <c r="ET24" s="159" t="str">
        <f t="shared" si="117"/>
        <v/>
      </c>
      <c r="EU24" s="160" t="str">
        <f t="shared" si="118"/>
        <v/>
      </c>
      <c r="EV24" s="161" t="str">
        <f t="shared" si="119"/>
        <v/>
      </c>
      <c r="EW24" s="159" t="str">
        <f t="shared" si="120"/>
        <v/>
      </c>
      <c r="EX24" s="159" t="str">
        <f t="shared" si="121"/>
        <v/>
      </c>
      <c r="EY24" s="159" t="str">
        <f t="shared" si="122"/>
        <v/>
      </c>
      <c r="EZ24" s="160" t="str">
        <f t="shared" si="123"/>
        <v/>
      </c>
      <c r="FA24" s="161" t="str">
        <f t="shared" si="124"/>
        <v/>
      </c>
      <c r="FB24" s="159" t="str">
        <f t="shared" si="125"/>
        <v/>
      </c>
      <c r="FC24" s="159" t="str">
        <f t="shared" si="126"/>
        <v/>
      </c>
      <c r="FD24" s="159" t="str">
        <f t="shared" si="127"/>
        <v/>
      </c>
      <c r="FE24" s="160" t="str">
        <f t="shared" si="128"/>
        <v/>
      </c>
      <c r="FF24" s="161" t="str">
        <f t="shared" si="129"/>
        <v/>
      </c>
      <c r="FG24" s="159" t="str">
        <f t="shared" si="130"/>
        <v/>
      </c>
      <c r="FH24" s="159" t="str">
        <f t="shared" si="131"/>
        <v/>
      </c>
      <c r="FI24" s="159" t="str">
        <f t="shared" si="132"/>
        <v/>
      </c>
      <c r="FJ24" s="160" t="str">
        <f t="shared" si="133"/>
        <v/>
      </c>
      <c r="FK24" s="161" t="str">
        <f t="shared" si="134"/>
        <v/>
      </c>
      <c r="FL24" s="159" t="str">
        <f t="shared" si="135"/>
        <v/>
      </c>
      <c r="FM24" s="159" t="str">
        <f t="shared" si="136"/>
        <v/>
      </c>
      <c r="FN24" s="159" t="str">
        <f t="shared" si="137"/>
        <v/>
      </c>
      <c r="FO24" s="160" t="str">
        <f t="shared" si="138"/>
        <v/>
      </c>
      <c r="FP24" s="161" t="str">
        <f t="shared" si="139"/>
        <v/>
      </c>
      <c r="FQ24" s="159" t="str">
        <f t="shared" si="140"/>
        <v/>
      </c>
      <c r="FR24" s="159" t="str">
        <f t="shared" si="141"/>
        <v/>
      </c>
      <c r="FS24" s="159" t="str">
        <f t="shared" si="142"/>
        <v/>
      </c>
      <c r="FT24" s="160" t="str">
        <f t="shared" si="143"/>
        <v/>
      </c>
      <c r="FU24" s="161" t="str">
        <f t="shared" si="144"/>
        <v/>
      </c>
      <c r="FV24" s="159" t="str">
        <f t="shared" si="145"/>
        <v/>
      </c>
      <c r="FW24" s="159" t="str">
        <f t="shared" si="146"/>
        <v/>
      </c>
      <c r="FX24" s="159" t="str">
        <f t="shared" si="147"/>
        <v/>
      </c>
      <c r="FY24" s="160" t="str">
        <f t="shared" si="148"/>
        <v/>
      </c>
      <c r="FZ24" s="161" t="str">
        <f t="shared" si="149"/>
        <v/>
      </c>
      <c r="GA24" s="159" t="str">
        <f t="shared" si="150"/>
        <v/>
      </c>
      <c r="GB24" s="159" t="str">
        <f t="shared" si="151"/>
        <v/>
      </c>
      <c r="GC24" s="159" t="str">
        <f t="shared" si="152"/>
        <v/>
      </c>
      <c r="GD24" s="160" t="str">
        <f t="shared" si="153"/>
        <v/>
      </c>
      <c r="GE24" s="161" t="str">
        <f t="shared" si="154"/>
        <v/>
      </c>
      <c r="GF24" s="159" t="str">
        <f t="shared" si="155"/>
        <v/>
      </c>
      <c r="GG24" s="159" t="str">
        <f t="shared" si="156"/>
        <v/>
      </c>
      <c r="GH24" s="159" t="str">
        <f t="shared" si="157"/>
        <v/>
      </c>
      <c r="GI24" s="160" t="str">
        <f t="shared" si="158"/>
        <v/>
      </c>
      <c r="GJ24" s="161" t="str">
        <f t="shared" si="225"/>
        <v/>
      </c>
      <c r="GK24" s="159" t="str">
        <f t="shared" si="159"/>
        <v/>
      </c>
      <c r="GL24" s="159" t="str">
        <f t="shared" si="160"/>
        <v/>
      </c>
      <c r="GM24" s="159" t="str">
        <f t="shared" si="161"/>
        <v/>
      </c>
      <c r="GN24" s="160" t="str">
        <f t="shared" si="162"/>
        <v/>
      </c>
      <c r="GO24" s="161" t="str">
        <f t="shared" si="163"/>
        <v/>
      </c>
      <c r="GP24" s="159" t="str">
        <f t="shared" si="164"/>
        <v/>
      </c>
      <c r="GQ24" s="159" t="str">
        <f t="shared" si="165"/>
        <v/>
      </c>
      <c r="GR24" s="159" t="str">
        <f t="shared" si="166"/>
        <v/>
      </c>
      <c r="GS24" s="160" t="str">
        <f t="shared" si="167"/>
        <v/>
      </c>
      <c r="GT24" s="161" t="str">
        <f t="shared" si="168"/>
        <v/>
      </c>
      <c r="GU24" s="159" t="str">
        <f t="shared" si="169"/>
        <v/>
      </c>
      <c r="GV24" s="159" t="str">
        <f t="shared" si="170"/>
        <v/>
      </c>
      <c r="GW24" s="159" t="str">
        <f t="shared" si="171"/>
        <v/>
      </c>
      <c r="GX24" s="160" t="str">
        <f t="shared" si="172"/>
        <v/>
      </c>
      <c r="GY24" s="161" t="str">
        <f t="shared" si="173"/>
        <v/>
      </c>
      <c r="GZ24" s="159" t="str">
        <f t="shared" si="174"/>
        <v/>
      </c>
      <c r="HA24" s="159" t="str">
        <f t="shared" si="175"/>
        <v/>
      </c>
      <c r="HB24" s="159" t="str">
        <f t="shared" si="176"/>
        <v/>
      </c>
      <c r="HC24" s="160" t="str">
        <f t="shared" si="177"/>
        <v/>
      </c>
      <c r="HD24" s="161" t="str">
        <f t="shared" si="178"/>
        <v/>
      </c>
      <c r="HE24" s="159" t="str">
        <f t="shared" si="179"/>
        <v/>
      </c>
      <c r="HF24" s="159" t="str">
        <f t="shared" si="180"/>
        <v/>
      </c>
      <c r="HG24" s="159" t="str">
        <f t="shared" si="181"/>
        <v/>
      </c>
      <c r="HH24" s="160" t="str">
        <f t="shared" si="182"/>
        <v/>
      </c>
      <c r="HI24" s="161" t="str">
        <f t="shared" si="183"/>
        <v/>
      </c>
      <c r="HJ24" s="159" t="str">
        <f t="shared" si="184"/>
        <v/>
      </c>
      <c r="HK24" s="159" t="str">
        <f t="shared" si="185"/>
        <v/>
      </c>
      <c r="HL24" s="159" t="str">
        <f t="shared" si="186"/>
        <v/>
      </c>
      <c r="HM24" s="160" t="str">
        <f t="shared" si="187"/>
        <v/>
      </c>
      <c r="HN24" s="161" t="str">
        <f t="shared" si="188"/>
        <v/>
      </c>
      <c r="HO24" s="159" t="str">
        <f t="shared" si="189"/>
        <v/>
      </c>
      <c r="HP24" s="159" t="str">
        <f t="shared" si="190"/>
        <v/>
      </c>
      <c r="HQ24" s="159" t="str">
        <f t="shared" si="191"/>
        <v/>
      </c>
      <c r="HR24" s="160" t="str">
        <f t="shared" si="192"/>
        <v/>
      </c>
      <c r="HS24" s="161" t="str">
        <f t="shared" si="193"/>
        <v/>
      </c>
      <c r="HT24" s="159" t="str">
        <f t="shared" si="194"/>
        <v/>
      </c>
      <c r="HU24" s="159" t="str">
        <f t="shared" si="195"/>
        <v/>
      </c>
      <c r="HV24" s="159" t="str">
        <f t="shared" si="196"/>
        <v/>
      </c>
      <c r="HW24" s="160" t="str">
        <f t="shared" si="197"/>
        <v/>
      </c>
      <c r="HX24" s="161" t="str">
        <f t="shared" si="198"/>
        <v/>
      </c>
      <c r="HY24" s="159" t="str">
        <f t="shared" si="199"/>
        <v/>
      </c>
      <c r="HZ24" s="159" t="str">
        <f t="shared" si="200"/>
        <v/>
      </c>
      <c r="IA24" s="159" t="str">
        <f t="shared" si="201"/>
        <v/>
      </c>
      <c r="IB24" s="160" t="str">
        <f t="shared" si="202"/>
        <v/>
      </c>
      <c r="IC24" s="161" t="str">
        <f t="shared" si="203"/>
        <v/>
      </c>
      <c r="ID24" s="159" t="str">
        <f t="shared" si="204"/>
        <v/>
      </c>
      <c r="IE24" s="159" t="str">
        <f t="shared" si="205"/>
        <v/>
      </c>
      <c r="IF24" s="159" t="str">
        <f t="shared" si="206"/>
        <v/>
      </c>
      <c r="IG24" s="160" t="str">
        <f t="shared" si="207"/>
        <v/>
      </c>
      <c r="IH24" s="161" t="str">
        <f t="shared" si="226"/>
        <v/>
      </c>
      <c r="II24" s="159" t="str">
        <f t="shared" si="208"/>
        <v/>
      </c>
      <c r="IJ24" s="159" t="str">
        <f t="shared" si="209"/>
        <v/>
      </c>
      <c r="IK24" s="159" t="str">
        <f t="shared" si="210"/>
        <v/>
      </c>
      <c r="IL24" s="160" t="str">
        <f t="shared" si="211"/>
        <v/>
      </c>
      <c r="IM24" s="161" t="str">
        <f t="shared" si="212"/>
        <v/>
      </c>
      <c r="IN24" s="159" t="str">
        <f t="shared" si="213"/>
        <v/>
      </c>
      <c r="IO24" s="159" t="str">
        <f t="shared" si="214"/>
        <v/>
      </c>
      <c r="IP24" s="159" t="str">
        <f t="shared" si="215"/>
        <v/>
      </c>
      <c r="IQ24" s="160" t="str">
        <f t="shared" si="216"/>
        <v/>
      </c>
      <c r="IR24" s="206" t="str">
        <f>IF('2.Students Name'!R19="NQ","NQ",IF('2.Students Name'!R19="I","I",IF('2.Students Name'!R19="T","T","")))</f>
        <v/>
      </c>
    </row>
    <row r="25" spans="1:252" ht="17.25" customHeight="1">
      <c r="A25" s="216" t="str">
        <f>IF('2.Students Name'!C20="","",'2.Students Name'!C20)</f>
        <v/>
      </c>
      <c r="B25" s="217" t="str">
        <f>IF('2.Students Name'!D20="","",'2.Students Name'!D20)</f>
        <v/>
      </c>
      <c r="C25" s="218">
        <v>16</v>
      </c>
      <c r="D25" s="219"/>
      <c r="E25" s="220"/>
      <c r="F25" s="220"/>
      <c r="G25" s="220"/>
      <c r="H25" s="221"/>
      <c r="I25" s="219"/>
      <c r="J25" s="220"/>
      <c r="K25" s="220"/>
      <c r="L25" s="220"/>
      <c r="M25" s="221"/>
      <c r="N25" s="219"/>
      <c r="O25" s="220"/>
      <c r="P25" s="220"/>
      <c r="Q25" s="220"/>
      <c r="R25" s="221"/>
      <c r="S25" s="219"/>
      <c r="T25" s="220"/>
      <c r="U25" s="220"/>
      <c r="V25" s="220"/>
      <c r="W25" s="221"/>
      <c r="X25" s="219"/>
      <c r="Y25" s="220"/>
      <c r="Z25" s="220"/>
      <c r="AA25" s="220"/>
      <c r="AB25" s="221"/>
      <c r="AC25" s="219"/>
      <c r="AD25" s="220"/>
      <c r="AE25" s="220"/>
      <c r="AF25" s="220"/>
      <c r="AG25" s="221"/>
      <c r="AH25" s="219"/>
      <c r="AI25" s="220"/>
      <c r="AJ25" s="220"/>
      <c r="AK25" s="220"/>
      <c r="AL25" s="221"/>
      <c r="AM25" s="219"/>
      <c r="AN25" s="220"/>
      <c r="AO25" s="220"/>
      <c r="AP25" s="220"/>
      <c r="AQ25" s="221"/>
      <c r="AR25" s="219"/>
      <c r="AS25" s="220"/>
      <c r="AT25" s="220"/>
      <c r="AU25" s="220"/>
      <c r="AV25" s="221"/>
      <c r="AW25" s="219"/>
      <c r="AX25" s="220"/>
      <c r="AY25" s="220"/>
      <c r="AZ25" s="220"/>
      <c r="BA25" s="221"/>
      <c r="BB25" s="218">
        <v>16</v>
      </c>
      <c r="BC25" s="219"/>
      <c r="BD25" s="220"/>
      <c r="BE25" s="220"/>
      <c r="BF25" s="220"/>
      <c r="BG25" s="221"/>
      <c r="BH25" s="219"/>
      <c r="BI25" s="220"/>
      <c r="BJ25" s="220"/>
      <c r="BK25" s="220"/>
      <c r="BL25" s="221"/>
      <c r="BM25" s="219"/>
      <c r="BN25" s="220"/>
      <c r="BO25" s="220"/>
      <c r="BP25" s="220"/>
      <c r="BQ25" s="221"/>
      <c r="BR25" s="219"/>
      <c r="BS25" s="220"/>
      <c r="BT25" s="220"/>
      <c r="BU25" s="220"/>
      <c r="BV25" s="221"/>
      <c r="BW25" s="219"/>
      <c r="BX25" s="220"/>
      <c r="BY25" s="220"/>
      <c r="BZ25" s="220"/>
      <c r="CA25" s="221"/>
      <c r="CB25" s="219"/>
      <c r="CC25" s="220"/>
      <c r="CD25" s="220"/>
      <c r="CE25" s="220"/>
      <c r="CF25" s="221"/>
      <c r="CG25" s="219"/>
      <c r="CH25" s="220"/>
      <c r="CI25" s="220"/>
      <c r="CJ25" s="220"/>
      <c r="CK25" s="221"/>
      <c r="CL25" s="219"/>
      <c r="CM25" s="220"/>
      <c r="CN25" s="220"/>
      <c r="CO25" s="220"/>
      <c r="CP25" s="221"/>
      <c r="CQ25" s="219"/>
      <c r="CR25" s="220"/>
      <c r="CS25" s="220"/>
      <c r="CT25" s="220"/>
      <c r="CU25" s="221"/>
      <c r="CV25" s="219"/>
      <c r="CW25" s="220"/>
      <c r="CX25" s="220"/>
      <c r="CY25" s="220"/>
      <c r="CZ25" s="221"/>
      <c r="DA25" s="222" t="str">
        <f>IF('2.Students Name'!B20="","",'2.Students Name'!B20)</f>
        <v/>
      </c>
      <c r="DB25" s="216" t="str">
        <f>IF('2.Students Name'!C20="","",'2.Students Name'!C20)</f>
        <v/>
      </c>
      <c r="DC25" s="217" t="str">
        <f>IF('2.Students Name'!D20="","",'2.Students Name'!D20)</f>
        <v/>
      </c>
      <c r="DD25" s="218">
        <v>16</v>
      </c>
      <c r="DE25" s="219"/>
      <c r="DF25" s="220"/>
      <c r="DG25" s="220"/>
      <c r="DH25" s="220"/>
      <c r="DI25" s="221"/>
      <c r="DJ25" s="219"/>
      <c r="DK25" s="220"/>
      <c r="DL25" s="220"/>
      <c r="DM25" s="220"/>
      <c r="DN25" s="221"/>
      <c r="DO25" s="218" t="str">
        <f t="shared" si="217"/>
        <v/>
      </c>
      <c r="DP25" s="218" t="str">
        <f t="shared" si="218"/>
        <v/>
      </c>
      <c r="DQ25" s="218" t="str">
        <f t="shared" si="219"/>
        <v/>
      </c>
      <c r="DR25" s="218" t="str">
        <f t="shared" si="220"/>
        <v/>
      </c>
      <c r="DS25" s="218" t="str">
        <f t="shared" si="221"/>
        <v/>
      </c>
      <c r="DT25" s="218" t="str">
        <f t="shared" si="222"/>
        <v/>
      </c>
      <c r="DU25" s="223" t="str">
        <f t="shared" si="223"/>
        <v/>
      </c>
      <c r="DV25" s="264"/>
      <c r="DW25" s="360"/>
      <c r="DX25" s="360"/>
      <c r="DY25" s="360"/>
      <c r="DZ25" s="360"/>
      <c r="EA25" s="360"/>
      <c r="EB25" s="360"/>
      <c r="EC25" s="360"/>
      <c r="ED25" s="360"/>
      <c r="EE25" s="360"/>
      <c r="EF25" s="360"/>
      <c r="EG25" s="360"/>
      <c r="EH25" s="360"/>
      <c r="EI25" s="360"/>
      <c r="EJ25" s="261"/>
      <c r="EK25" s="206" t="str">
        <f>IF('2.Students Name'!R20="NQ","NQ",IF('2.Students Name'!R20="I","I",IF('2.Students Name'!R20="T","T","")))</f>
        <v/>
      </c>
      <c r="EL25" s="258" t="str">
        <f t="shared" si="224"/>
        <v/>
      </c>
      <c r="EM25" s="159" t="str">
        <f t="shared" si="110"/>
        <v/>
      </c>
      <c r="EN25" s="159" t="str">
        <f t="shared" si="111"/>
        <v/>
      </c>
      <c r="EO25" s="159" t="str">
        <f t="shared" si="112"/>
        <v/>
      </c>
      <c r="EP25" s="160" t="str">
        <f t="shared" si="113"/>
        <v/>
      </c>
      <c r="EQ25" s="161" t="str">
        <f t="shared" si="114"/>
        <v/>
      </c>
      <c r="ER25" s="159" t="str">
        <f t="shared" si="115"/>
        <v/>
      </c>
      <c r="ES25" s="159" t="str">
        <f t="shared" si="116"/>
        <v/>
      </c>
      <c r="ET25" s="159" t="str">
        <f t="shared" si="117"/>
        <v/>
      </c>
      <c r="EU25" s="160" t="str">
        <f t="shared" si="118"/>
        <v/>
      </c>
      <c r="EV25" s="161" t="str">
        <f t="shared" si="119"/>
        <v/>
      </c>
      <c r="EW25" s="159" t="str">
        <f t="shared" si="120"/>
        <v/>
      </c>
      <c r="EX25" s="159" t="str">
        <f t="shared" si="121"/>
        <v/>
      </c>
      <c r="EY25" s="159" t="str">
        <f t="shared" si="122"/>
        <v/>
      </c>
      <c r="EZ25" s="160" t="str">
        <f t="shared" si="123"/>
        <v/>
      </c>
      <c r="FA25" s="161" t="str">
        <f t="shared" si="124"/>
        <v/>
      </c>
      <c r="FB25" s="159" t="str">
        <f t="shared" si="125"/>
        <v/>
      </c>
      <c r="FC25" s="159" t="str">
        <f t="shared" si="126"/>
        <v/>
      </c>
      <c r="FD25" s="159" t="str">
        <f t="shared" si="127"/>
        <v/>
      </c>
      <c r="FE25" s="160" t="str">
        <f t="shared" si="128"/>
        <v/>
      </c>
      <c r="FF25" s="161" t="str">
        <f t="shared" si="129"/>
        <v/>
      </c>
      <c r="FG25" s="159" t="str">
        <f t="shared" si="130"/>
        <v/>
      </c>
      <c r="FH25" s="159" t="str">
        <f t="shared" si="131"/>
        <v/>
      </c>
      <c r="FI25" s="159" t="str">
        <f t="shared" si="132"/>
        <v/>
      </c>
      <c r="FJ25" s="160" t="str">
        <f t="shared" si="133"/>
        <v/>
      </c>
      <c r="FK25" s="161" t="str">
        <f t="shared" si="134"/>
        <v/>
      </c>
      <c r="FL25" s="159" t="str">
        <f t="shared" si="135"/>
        <v/>
      </c>
      <c r="FM25" s="159" t="str">
        <f t="shared" si="136"/>
        <v/>
      </c>
      <c r="FN25" s="159" t="str">
        <f t="shared" si="137"/>
        <v/>
      </c>
      <c r="FO25" s="160" t="str">
        <f t="shared" si="138"/>
        <v/>
      </c>
      <c r="FP25" s="161" t="str">
        <f t="shared" si="139"/>
        <v/>
      </c>
      <c r="FQ25" s="159" t="str">
        <f t="shared" si="140"/>
        <v/>
      </c>
      <c r="FR25" s="159" t="str">
        <f t="shared" si="141"/>
        <v/>
      </c>
      <c r="FS25" s="159" t="str">
        <f t="shared" si="142"/>
        <v/>
      </c>
      <c r="FT25" s="160" t="str">
        <f t="shared" si="143"/>
        <v/>
      </c>
      <c r="FU25" s="161" t="str">
        <f t="shared" si="144"/>
        <v/>
      </c>
      <c r="FV25" s="159" t="str">
        <f t="shared" si="145"/>
        <v/>
      </c>
      <c r="FW25" s="159" t="str">
        <f t="shared" si="146"/>
        <v/>
      </c>
      <c r="FX25" s="159" t="str">
        <f t="shared" si="147"/>
        <v/>
      </c>
      <c r="FY25" s="160" t="str">
        <f t="shared" si="148"/>
        <v/>
      </c>
      <c r="FZ25" s="161" t="str">
        <f t="shared" si="149"/>
        <v/>
      </c>
      <c r="GA25" s="159" t="str">
        <f t="shared" si="150"/>
        <v/>
      </c>
      <c r="GB25" s="159" t="str">
        <f t="shared" si="151"/>
        <v/>
      </c>
      <c r="GC25" s="159" t="str">
        <f t="shared" si="152"/>
        <v/>
      </c>
      <c r="GD25" s="160" t="str">
        <f t="shared" si="153"/>
        <v/>
      </c>
      <c r="GE25" s="161" t="str">
        <f t="shared" si="154"/>
        <v/>
      </c>
      <c r="GF25" s="159" t="str">
        <f t="shared" si="155"/>
        <v/>
      </c>
      <c r="GG25" s="159" t="str">
        <f t="shared" si="156"/>
        <v/>
      </c>
      <c r="GH25" s="159" t="str">
        <f t="shared" si="157"/>
        <v/>
      </c>
      <c r="GI25" s="160" t="str">
        <f t="shared" si="158"/>
        <v/>
      </c>
      <c r="GJ25" s="161" t="str">
        <f t="shared" si="225"/>
        <v/>
      </c>
      <c r="GK25" s="159" t="str">
        <f t="shared" si="159"/>
        <v/>
      </c>
      <c r="GL25" s="159" t="str">
        <f t="shared" si="160"/>
        <v/>
      </c>
      <c r="GM25" s="159" t="str">
        <f t="shared" si="161"/>
        <v/>
      </c>
      <c r="GN25" s="160" t="str">
        <f t="shared" si="162"/>
        <v/>
      </c>
      <c r="GO25" s="161" t="str">
        <f t="shared" si="163"/>
        <v/>
      </c>
      <c r="GP25" s="159" t="str">
        <f t="shared" si="164"/>
        <v/>
      </c>
      <c r="GQ25" s="159" t="str">
        <f t="shared" si="165"/>
        <v/>
      </c>
      <c r="GR25" s="159" t="str">
        <f t="shared" si="166"/>
        <v/>
      </c>
      <c r="GS25" s="160" t="str">
        <f t="shared" si="167"/>
        <v/>
      </c>
      <c r="GT25" s="161" t="str">
        <f t="shared" si="168"/>
        <v/>
      </c>
      <c r="GU25" s="159" t="str">
        <f t="shared" si="169"/>
        <v/>
      </c>
      <c r="GV25" s="159" t="str">
        <f t="shared" si="170"/>
        <v/>
      </c>
      <c r="GW25" s="159" t="str">
        <f t="shared" si="171"/>
        <v/>
      </c>
      <c r="GX25" s="160" t="str">
        <f t="shared" si="172"/>
        <v/>
      </c>
      <c r="GY25" s="161" t="str">
        <f t="shared" si="173"/>
        <v/>
      </c>
      <c r="GZ25" s="159" t="str">
        <f t="shared" si="174"/>
        <v/>
      </c>
      <c r="HA25" s="159" t="str">
        <f t="shared" si="175"/>
        <v/>
      </c>
      <c r="HB25" s="159" t="str">
        <f t="shared" si="176"/>
        <v/>
      </c>
      <c r="HC25" s="160" t="str">
        <f t="shared" si="177"/>
        <v/>
      </c>
      <c r="HD25" s="161" t="str">
        <f t="shared" si="178"/>
        <v/>
      </c>
      <c r="HE25" s="159" t="str">
        <f t="shared" si="179"/>
        <v/>
      </c>
      <c r="HF25" s="159" t="str">
        <f t="shared" si="180"/>
        <v/>
      </c>
      <c r="HG25" s="159" t="str">
        <f t="shared" si="181"/>
        <v/>
      </c>
      <c r="HH25" s="160" t="str">
        <f t="shared" si="182"/>
        <v/>
      </c>
      <c r="HI25" s="161" t="str">
        <f t="shared" si="183"/>
        <v/>
      </c>
      <c r="HJ25" s="159" t="str">
        <f t="shared" si="184"/>
        <v/>
      </c>
      <c r="HK25" s="159" t="str">
        <f t="shared" si="185"/>
        <v/>
      </c>
      <c r="HL25" s="159" t="str">
        <f t="shared" si="186"/>
        <v/>
      </c>
      <c r="HM25" s="160" t="str">
        <f t="shared" si="187"/>
        <v/>
      </c>
      <c r="HN25" s="161" t="str">
        <f t="shared" si="188"/>
        <v/>
      </c>
      <c r="HO25" s="159" t="str">
        <f t="shared" si="189"/>
        <v/>
      </c>
      <c r="HP25" s="159" t="str">
        <f t="shared" si="190"/>
        <v/>
      </c>
      <c r="HQ25" s="159" t="str">
        <f t="shared" si="191"/>
        <v/>
      </c>
      <c r="HR25" s="160" t="str">
        <f t="shared" si="192"/>
        <v/>
      </c>
      <c r="HS25" s="161" t="str">
        <f t="shared" si="193"/>
        <v/>
      </c>
      <c r="HT25" s="159" t="str">
        <f t="shared" si="194"/>
        <v/>
      </c>
      <c r="HU25" s="159" t="str">
        <f t="shared" si="195"/>
        <v/>
      </c>
      <c r="HV25" s="159" t="str">
        <f t="shared" si="196"/>
        <v/>
      </c>
      <c r="HW25" s="160" t="str">
        <f t="shared" si="197"/>
        <v/>
      </c>
      <c r="HX25" s="161" t="str">
        <f t="shared" si="198"/>
        <v/>
      </c>
      <c r="HY25" s="159" t="str">
        <f t="shared" si="199"/>
        <v/>
      </c>
      <c r="HZ25" s="159" t="str">
        <f t="shared" si="200"/>
        <v/>
      </c>
      <c r="IA25" s="159" t="str">
        <f t="shared" si="201"/>
        <v/>
      </c>
      <c r="IB25" s="160" t="str">
        <f t="shared" si="202"/>
        <v/>
      </c>
      <c r="IC25" s="161" t="str">
        <f t="shared" si="203"/>
        <v/>
      </c>
      <c r="ID25" s="159" t="str">
        <f t="shared" si="204"/>
        <v/>
      </c>
      <c r="IE25" s="159" t="str">
        <f t="shared" si="205"/>
        <v/>
      </c>
      <c r="IF25" s="159" t="str">
        <f t="shared" si="206"/>
        <v/>
      </c>
      <c r="IG25" s="160" t="str">
        <f t="shared" si="207"/>
        <v/>
      </c>
      <c r="IH25" s="161" t="str">
        <f t="shared" si="226"/>
        <v/>
      </c>
      <c r="II25" s="159" t="str">
        <f t="shared" si="208"/>
        <v/>
      </c>
      <c r="IJ25" s="159" t="str">
        <f t="shared" si="209"/>
        <v/>
      </c>
      <c r="IK25" s="159" t="str">
        <f t="shared" si="210"/>
        <v/>
      </c>
      <c r="IL25" s="160" t="str">
        <f t="shared" si="211"/>
        <v/>
      </c>
      <c r="IM25" s="161" t="str">
        <f t="shared" si="212"/>
        <v/>
      </c>
      <c r="IN25" s="159" t="str">
        <f t="shared" si="213"/>
        <v/>
      </c>
      <c r="IO25" s="159" t="str">
        <f t="shared" si="214"/>
        <v/>
      </c>
      <c r="IP25" s="159" t="str">
        <f t="shared" si="215"/>
        <v/>
      </c>
      <c r="IQ25" s="160" t="str">
        <f t="shared" si="216"/>
        <v/>
      </c>
      <c r="IR25" s="206" t="str">
        <f>IF('2.Students Name'!R20="NQ","NQ",IF('2.Students Name'!R20="I","I",IF('2.Students Name'!R20="T","T","")))</f>
        <v/>
      </c>
    </row>
    <row r="26" spans="1:252" ht="17.25" customHeight="1">
      <c r="A26" s="216" t="str">
        <f>IF('2.Students Name'!C21="","",'2.Students Name'!C21)</f>
        <v/>
      </c>
      <c r="B26" s="217" t="str">
        <f>IF('2.Students Name'!D21="","",'2.Students Name'!D21)</f>
        <v/>
      </c>
      <c r="C26" s="218">
        <v>17</v>
      </c>
      <c r="D26" s="219"/>
      <c r="E26" s="220"/>
      <c r="F26" s="220"/>
      <c r="G26" s="220"/>
      <c r="H26" s="221"/>
      <c r="I26" s="219"/>
      <c r="J26" s="220"/>
      <c r="K26" s="220"/>
      <c r="L26" s="220"/>
      <c r="M26" s="221"/>
      <c r="N26" s="219"/>
      <c r="O26" s="220"/>
      <c r="P26" s="220"/>
      <c r="Q26" s="220"/>
      <c r="R26" s="221"/>
      <c r="S26" s="219"/>
      <c r="T26" s="220"/>
      <c r="U26" s="220"/>
      <c r="V26" s="220"/>
      <c r="W26" s="221"/>
      <c r="X26" s="219"/>
      <c r="Y26" s="220"/>
      <c r="Z26" s="220"/>
      <c r="AA26" s="220"/>
      <c r="AB26" s="221"/>
      <c r="AC26" s="219"/>
      <c r="AD26" s="220"/>
      <c r="AE26" s="220"/>
      <c r="AF26" s="220"/>
      <c r="AG26" s="221"/>
      <c r="AH26" s="219"/>
      <c r="AI26" s="220"/>
      <c r="AJ26" s="220"/>
      <c r="AK26" s="220"/>
      <c r="AL26" s="221"/>
      <c r="AM26" s="219"/>
      <c r="AN26" s="220"/>
      <c r="AO26" s="220"/>
      <c r="AP26" s="220"/>
      <c r="AQ26" s="221"/>
      <c r="AR26" s="219"/>
      <c r="AS26" s="220"/>
      <c r="AT26" s="220"/>
      <c r="AU26" s="220"/>
      <c r="AV26" s="221"/>
      <c r="AW26" s="219"/>
      <c r="AX26" s="220"/>
      <c r="AY26" s="220"/>
      <c r="AZ26" s="220"/>
      <c r="BA26" s="221"/>
      <c r="BB26" s="218">
        <v>17</v>
      </c>
      <c r="BC26" s="219"/>
      <c r="BD26" s="220"/>
      <c r="BE26" s="220"/>
      <c r="BF26" s="220"/>
      <c r="BG26" s="221"/>
      <c r="BH26" s="219"/>
      <c r="BI26" s="220"/>
      <c r="BJ26" s="220"/>
      <c r="BK26" s="220"/>
      <c r="BL26" s="221"/>
      <c r="BM26" s="219"/>
      <c r="BN26" s="220"/>
      <c r="BO26" s="220"/>
      <c r="BP26" s="220"/>
      <c r="BQ26" s="221"/>
      <c r="BR26" s="219"/>
      <c r="BS26" s="220"/>
      <c r="BT26" s="220"/>
      <c r="BU26" s="220"/>
      <c r="BV26" s="221"/>
      <c r="BW26" s="219"/>
      <c r="BX26" s="220"/>
      <c r="BY26" s="220"/>
      <c r="BZ26" s="220"/>
      <c r="CA26" s="221"/>
      <c r="CB26" s="219"/>
      <c r="CC26" s="220"/>
      <c r="CD26" s="220"/>
      <c r="CE26" s="220"/>
      <c r="CF26" s="221"/>
      <c r="CG26" s="219"/>
      <c r="CH26" s="220"/>
      <c r="CI26" s="220"/>
      <c r="CJ26" s="220"/>
      <c r="CK26" s="221"/>
      <c r="CL26" s="219"/>
      <c r="CM26" s="220"/>
      <c r="CN26" s="220"/>
      <c r="CO26" s="220"/>
      <c r="CP26" s="221"/>
      <c r="CQ26" s="219"/>
      <c r="CR26" s="220"/>
      <c r="CS26" s="220"/>
      <c r="CT26" s="220"/>
      <c r="CU26" s="221"/>
      <c r="CV26" s="219"/>
      <c r="CW26" s="220"/>
      <c r="CX26" s="220"/>
      <c r="CY26" s="220"/>
      <c r="CZ26" s="221"/>
      <c r="DA26" s="222" t="str">
        <f>IF('2.Students Name'!B21="","",'2.Students Name'!B21)</f>
        <v/>
      </c>
      <c r="DB26" s="216" t="str">
        <f>IF('2.Students Name'!C21="","",'2.Students Name'!C21)</f>
        <v/>
      </c>
      <c r="DC26" s="217" t="str">
        <f>IF('2.Students Name'!D21="","",'2.Students Name'!D21)</f>
        <v/>
      </c>
      <c r="DD26" s="218">
        <v>17</v>
      </c>
      <c r="DE26" s="219"/>
      <c r="DF26" s="220"/>
      <c r="DG26" s="220"/>
      <c r="DH26" s="220"/>
      <c r="DI26" s="221"/>
      <c r="DJ26" s="219"/>
      <c r="DK26" s="220"/>
      <c r="DL26" s="220"/>
      <c r="DM26" s="220"/>
      <c r="DN26" s="221"/>
      <c r="DO26" s="218" t="str">
        <f t="shared" si="217"/>
        <v/>
      </c>
      <c r="DP26" s="218" t="str">
        <f t="shared" si="218"/>
        <v/>
      </c>
      <c r="DQ26" s="218" t="str">
        <f t="shared" si="219"/>
        <v/>
      </c>
      <c r="DR26" s="218" t="str">
        <f t="shared" si="220"/>
        <v/>
      </c>
      <c r="DS26" s="218" t="str">
        <f t="shared" si="221"/>
        <v/>
      </c>
      <c r="DT26" s="218" t="str">
        <f t="shared" si="222"/>
        <v/>
      </c>
      <c r="DU26" s="223" t="str">
        <f t="shared" si="223"/>
        <v/>
      </c>
      <c r="DV26" s="264"/>
      <c r="DW26" s="360"/>
      <c r="DX26" s="360"/>
      <c r="DY26" s="360"/>
      <c r="DZ26" s="360"/>
      <c r="EA26" s="360"/>
      <c r="EB26" s="360"/>
      <c r="EC26" s="360"/>
      <c r="ED26" s="360"/>
      <c r="EE26" s="360"/>
      <c r="EF26" s="360"/>
      <c r="EG26" s="360"/>
      <c r="EH26" s="360"/>
      <c r="EI26" s="360"/>
      <c r="EJ26" s="261"/>
      <c r="EK26" s="206" t="str">
        <f>IF('2.Students Name'!R21="NQ","NQ",IF('2.Students Name'!R21="I","I",IF('2.Students Name'!R21="T","T","")))</f>
        <v/>
      </c>
      <c r="EL26" s="258" t="str">
        <f t="shared" si="224"/>
        <v/>
      </c>
      <c r="EM26" s="159" t="str">
        <f t="shared" si="110"/>
        <v/>
      </c>
      <c r="EN26" s="159" t="str">
        <f t="shared" si="111"/>
        <v/>
      </c>
      <c r="EO26" s="159" t="str">
        <f t="shared" si="112"/>
        <v/>
      </c>
      <c r="EP26" s="160" t="str">
        <f t="shared" si="113"/>
        <v/>
      </c>
      <c r="EQ26" s="161" t="str">
        <f t="shared" si="114"/>
        <v/>
      </c>
      <c r="ER26" s="159" t="str">
        <f t="shared" si="115"/>
        <v/>
      </c>
      <c r="ES26" s="159" t="str">
        <f t="shared" si="116"/>
        <v/>
      </c>
      <c r="ET26" s="159" t="str">
        <f t="shared" si="117"/>
        <v/>
      </c>
      <c r="EU26" s="160" t="str">
        <f t="shared" si="118"/>
        <v/>
      </c>
      <c r="EV26" s="161" t="str">
        <f t="shared" si="119"/>
        <v/>
      </c>
      <c r="EW26" s="159" t="str">
        <f t="shared" si="120"/>
        <v/>
      </c>
      <c r="EX26" s="159" t="str">
        <f t="shared" si="121"/>
        <v/>
      </c>
      <c r="EY26" s="159" t="str">
        <f t="shared" si="122"/>
        <v/>
      </c>
      <c r="EZ26" s="160" t="str">
        <f t="shared" si="123"/>
        <v/>
      </c>
      <c r="FA26" s="161" t="str">
        <f t="shared" si="124"/>
        <v/>
      </c>
      <c r="FB26" s="159" t="str">
        <f t="shared" si="125"/>
        <v/>
      </c>
      <c r="FC26" s="159" t="str">
        <f t="shared" si="126"/>
        <v/>
      </c>
      <c r="FD26" s="159" t="str">
        <f t="shared" si="127"/>
        <v/>
      </c>
      <c r="FE26" s="160" t="str">
        <f t="shared" si="128"/>
        <v/>
      </c>
      <c r="FF26" s="161" t="str">
        <f t="shared" si="129"/>
        <v/>
      </c>
      <c r="FG26" s="159" t="str">
        <f t="shared" si="130"/>
        <v/>
      </c>
      <c r="FH26" s="159" t="str">
        <f t="shared" si="131"/>
        <v/>
      </c>
      <c r="FI26" s="159" t="str">
        <f t="shared" si="132"/>
        <v/>
      </c>
      <c r="FJ26" s="160" t="str">
        <f t="shared" si="133"/>
        <v/>
      </c>
      <c r="FK26" s="161" t="str">
        <f t="shared" si="134"/>
        <v/>
      </c>
      <c r="FL26" s="159" t="str">
        <f t="shared" si="135"/>
        <v/>
      </c>
      <c r="FM26" s="159" t="str">
        <f t="shared" si="136"/>
        <v/>
      </c>
      <c r="FN26" s="159" t="str">
        <f t="shared" si="137"/>
        <v/>
      </c>
      <c r="FO26" s="160" t="str">
        <f t="shared" si="138"/>
        <v/>
      </c>
      <c r="FP26" s="161" t="str">
        <f t="shared" si="139"/>
        <v/>
      </c>
      <c r="FQ26" s="159" t="str">
        <f t="shared" si="140"/>
        <v/>
      </c>
      <c r="FR26" s="159" t="str">
        <f t="shared" si="141"/>
        <v/>
      </c>
      <c r="FS26" s="159" t="str">
        <f t="shared" si="142"/>
        <v/>
      </c>
      <c r="FT26" s="160" t="str">
        <f t="shared" si="143"/>
        <v/>
      </c>
      <c r="FU26" s="161" t="str">
        <f t="shared" si="144"/>
        <v/>
      </c>
      <c r="FV26" s="159" t="str">
        <f t="shared" si="145"/>
        <v/>
      </c>
      <c r="FW26" s="159" t="str">
        <f t="shared" si="146"/>
        <v/>
      </c>
      <c r="FX26" s="159" t="str">
        <f t="shared" si="147"/>
        <v/>
      </c>
      <c r="FY26" s="160" t="str">
        <f t="shared" si="148"/>
        <v/>
      </c>
      <c r="FZ26" s="161" t="str">
        <f t="shared" si="149"/>
        <v/>
      </c>
      <c r="GA26" s="159" t="str">
        <f t="shared" si="150"/>
        <v/>
      </c>
      <c r="GB26" s="159" t="str">
        <f t="shared" si="151"/>
        <v/>
      </c>
      <c r="GC26" s="159" t="str">
        <f t="shared" si="152"/>
        <v/>
      </c>
      <c r="GD26" s="160" t="str">
        <f t="shared" si="153"/>
        <v/>
      </c>
      <c r="GE26" s="161" t="str">
        <f t="shared" si="154"/>
        <v/>
      </c>
      <c r="GF26" s="159" t="str">
        <f t="shared" si="155"/>
        <v/>
      </c>
      <c r="GG26" s="159" t="str">
        <f t="shared" si="156"/>
        <v/>
      </c>
      <c r="GH26" s="159" t="str">
        <f t="shared" si="157"/>
        <v/>
      </c>
      <c r="GI26" s="160" t="str">
        <f t="shared" si="158"/>
        <v/>
      </c>
      <c r="GJ26" s="161" t="str">
        <f t="shared" si="225"/>
        <v/>
      </c>
      <c r="GK26" s="159" t="str">
        <f t="shared" si="159"/>
        <v/>
      </c>
      <c r="GL26" s="159" t="str">
        <f t="shared" si="160"/>
        <v/>
      </c>
      <c r="GM26" s="159" t="str">
        <f t="shared" si="161"/>
        <v/>
      </c>
      <c r="GN26" s="160" t="str">
        <f t="shared" si="162"/>
        <v/>
      </c>
      <c r="GO26" s="161" t="str">
        <f t="shared" si="163"/>
        <v/>
      </c>
      <c r="GP26" s="159" t="str">
        <f t="shared" si="164"/>
        <v/>
      </c>
      <c r="GQ26" s="159" t="str">
        <f t="shared" si="165"/>
        <v/>
      </c>
      <c r="GR26" s="159" t="str">
        <f t="shared" si="166"/>
        <v/>
      </c>
      <c r="GS26" s="160" t="str">
        <f t="shared" si="167"/>
        <v/>
      </c>
      <c r="GT26" s="161" t="str">
        <f t="shared" si="168"/>
        <v/>
      </c>
      <c r="GU26" s="159" t="str">
        <f t="shared" si="169"/>
        <v/>
      </c>
      <c r="GV26" s="159" t="str">
        <f t="shared" si="170"/>
        <v/>
      </c>
      <c r="GW26" s="159" t="str">
        <f t="shared" si="171"/>
        <v/>
      </c>
      <c r="GX26" s="160" t="str">
        <f t="shared" si="172"/>
        <v/>
      </c>
      <c r="GY26" s="161" t="str">
        <f t="shared" si="173"/>
        <v/>
      </c>
      <c r="GZ26" s="159" t="str">
        <f t="shared" si="174"/>
        <v/>
      </c>
      <c r="HA26" s="159" t="str">
        <f t="shared" si="175"/>
        <v/>
      </c>
      <c r="HB26" s="159" t="str">
        <f t="shared" si="176"/>
        <v/>
      </c>
      <c r="HC26" s="160" t="str">
        <f t="shared" si="177"/>
        <v/>
      </c>
      <c r="HD26" s="161" t="str">
        <f t="shared" si="178"/>
        <v/>
      </c>
      <c r="HE26" s="159" t="str">
        <f t="shared" si="179"/>
        <v/>
      </c>
      <c r="HF26" s="159" t="str">
        <f t="shared" si="180"/>
        <v/>
      </c>
      <c r="HG26" s="159" t="str">
        <f t="shared" si="181"/>
        <v/>
      </c>
      <c r="HH26" s="160" t="str">
        <f t="shared" si="182"/>
        <v/>
      </c>
      <c r="HI26" s="161" t="str">
        <f t="shared" si="183"/>
        <v/>
      </c>
      <c r="HJ26" s="159" t="str">
        <f t="shared" si="184"/>
        <v/>
      </c>
      <c r="HK26" s="159" t="str">
        <f t="shared" si="185"/>
        <v/>
      </c>
      <c r="HL26" s="159" t="str">
        <f t="shared" si="186"/>
        <v/>
      </c>
      <c r="HM26" s="160" t="str">
        <f t="shared" si="187"/>
        <v/>
      </c>
      <c r="HN26" s="161" t="str">
        <f t="shared" si="188"/>
        <v/>
      </c>
      <c r="HO26" s="159" t="str">
        <f t="shared" si="189"/>
        <v/>
      </c>
      <c r="HP26" s="159" t="str">
        <f t="shared" si="190"/>
        <v/>
      </c>
      <c r="HQ26" s="159" t="str">
        <f t="shared" si="191"/>
        <v/>
      </c>
      <c r="HR26" s="160" t="str">
        <f t="shared" si="192"/>
        <v/>
      </c>
      <c r="HS26" s="161" t="str">
        <f t="shared" si="193"/>
        <v/>
      </c>
      <c r="HT26" s="159" t="str">
        <f t="shared" si="194"/>
        <v/>
      </c>
      <c r="HU26" s="159" t="str">
        <f t="shared" si="195"/>
        <v/>
      </c>
      <c r="HV26" s="159" t="str">
        <f t="shared" si="196"/>
        <v/>
      </c>
      <c r="HW26" s="160" t="str">
        <f t="shared" si="197"/>
        <v/>
      </c>
      <c r="HX26" s="161" t="str">
        <f t="shared" si="198"/>
        <v/>
      </c>
      <c r="HY26" s="159" t="str">
        <f t="shared" si="199"/>
        <v/>
      </c>
      <c r="HZ26" s="159" t="str">
        <f t="shared" si="200"/>
        <v/>
      </c>
      <c r="IA26" s="159" t="str">
        <f t="shared" si="201"/>
        <v/>
      </c>
      <c r="IB26" s="160" t="str">
        <f t="shared" si="202"/>
        <v/>
      </c>
      <c r="IC26" s="161" t="str">
        <f t="shared" si="203"/>
        <v/>
      </c>
      <c r="ID26" s="159" t="str">
        <f t="shared" si="204"/>
        <v/>
      </c>
      <c r="IE26" s="159" t="str">
        <f t="shared" si="205"/>
        <v/>
      </c>
      <c r="IF26" s="159" t="str">
        <f t="shared" si="206"/>
        <v/>
      </c>
      <c r="IG26" s="160" t="str">
        <f t="shared" si="207"/>
        <v/>
      </c>
      <c r="IH26" s="161" t="str">
        <f t="shared" si="226"/>
        <v/>
      </c>
      <c r="II26" s="159" t="str">
        <f t="shared" si="208"/>
        <v/>
      </c>
      <c r="IJ26" s="159" t="str">
        <f t="shared" si="209"/>
        <v/>
      </c>
      <c r="IK26" s="159" t="str">
        <f t="shared" si="210"/>
        <v/>
      </c>
      <c r="IL26" s="160" t="str">
        <f t="shared" si="211"/>
        <v/>
      </c>
      <c r="IM26" s="161" t="str">
        <f t="shared" si="212"/>
        <v/>
      </c>
      <c r="IN26" s="159" t="str">
        <f t="shared" si="213"/>
        <v/>
      </c>
      <c r="IO26" s="159" t="str">
        <f t="shared" si="214"/>
        <v/>
      </c>
      <c r="IP26" s="159" t="str">
        <f t="shared" si="215"/>
        <v/>
      </c>
      <c r="IQ26" s="160" t="str">
        <f t="shared" si="216"/>
        <v/>
      </c>
      <c r="IR26" s="206" t="str">
        <f>IF('2.Students Name'!R21="NQ","NQ",IF('2.Students Name'!R21="I","I",IF('2.Students Name'!R21="T","T","")))</f>
        <v/>
      </c>
    </row>
    <row r="27" spans="1:252" ht="17.25" customHeight="1">
      <c r="A27" s="216" t="str">
        <f>IF('2.Students Name'!C22="","",'2.Students Name'!C22)</f>
        <v/>
      </c>
      <c r="B27" s="217" t="str">
        <f>IF('2.Students Name'!D22="","",'2.Students Name'!D22)</f>
        <v/>
      </c>
      <c r="C27" s="218">
        <v>18</v>
      </c>
      <c r="D27" s="219"/>
      <c r="E27" s="220"/>
      <c r="F27" s="220"/>
      <c r="G27" s="220"/>
      <c r="H27" s="221"/>
      <c r="I27" s="219"/>
      <c r="J27" s="220"/>
      <c r="K27" s="220"/>
      <c r="L27" s="220"/>
      <c r="M27" s="221"/>
      <c r="N27" s="219"/>
      <c r="O27" s="220"/>
      <c r="P27" s="220"/>
      <c r="Q27" s="220"/>
      <c r="R27" s="221"/>
      <c r="S27" s="219"/>
      <c r="T27" s="220"/>
      <c r="U27" s="220"/>
      <c r="V27" s="220"/>
      <c r="W27" s="221"/>
      <c r="X27" s="219"/>
      <c r="Y27" s="220"/>
      <c r="Z27" s="220"/>
      <c r="AA27" s="220"/>
      <c r="AB27" s="221"/>
      <c r="AC27" s="219"/>
      <c r="AD27" s="220"/>
      <c r="AE27" s="220"/>
      <c r="AF27" s="220"/>
      <c r="AG27" s="221"/>
      <c r="AH27" s="219"/>
      <c r="AI27" s="220"/>
      <c r="AJ27" s="220"/>
      <c r="AK27" s="220"/>
      <c r="AL27" s="221"/>
      <c r="AM27" s="219"/>
      <c r="AN27" s="220"/>
      <c r="AO27" s="220"/>
      <c r="AP27" s="220"/>
      <c r="AQ27" s="221"/>
      <c r="AR27" s="219"/>
      <c r="AS27" s="220"/>
      <c r="AT27" s="220"/>
      <c r="AU27" s="220"/>
      <c r="AV27" s="221"/>
      <c r="AW27" s="219"/>
      <c r="AX27" s="220"/>
      <c r="AY27" s="220"/>
      <c r="AZ27" s="220"/>
      <c r="BA27" s="221"/>
      <c r="BB27" s="218">
        <v>18</v>
      </c>
      <c r="BC27" s="219"/>
      <c r="BD27" s="220"/>
      <c r="BE27" s="220"/>
      <c r="BF27" s="220"/>
      <c r="BG27" s="221"/>
      <c r="BH27" s="219"/>
      <c r="BI27" s="220"/>
      <c r="BJ27" s="220"/>
      <c r="BK27" s="220"/>
      <c r="BL27" s="221"/>
      <c r="BM27" s="219"/>
      <c r="BN27" s="220"/>
      <c r="BO27" s="220"/>
      <c r="BP27" s="220"/>
      <c r="BQ27" s="221"/>
      <c r="BR27" s="219"/>
      <c r="BS27" s="220"/>
      <c r="BT27" s="220"/>
      <c r="BU27" s="220"/>
      <c r="BV27" s="221"/>
      <c r="BW27" s="219"/>
      <c r="BX27" s="220"/>
      <c r="BY27" s="220"/>
      <c r="BZ27" s="220"/>
      <c r="CA27" s="221"/>
      <c r="CB27" s="219"/>
      <c r="CC27" s="220"/>
      <c r="CD27" s="220"/>
      <c r="CE27" s="220"/>
      <c r="CF27" s="221"/>
      <c r="CG27" s="219"/>
      <c r="CH27" s="220"/>
      <c r="CI27" s="220"/>
      <c r="CJ27" s="220"/>
      <c r="CK27" s="221"/>
      <c r="CL27" s="219"/>
      <c r="CM27" s="220"/>
      <c r="CN27" s="220"/>
      <c r="CO27" s="220"/>
      <c r="CP27" s="221"/>
      <c r="CQ27" s="219"/>
      <c r="CR27" s="220"/>
      <c r="CS27" s="220"/>
      <c r="CT27" s="220"/>
      <c r="CU27" s="221"/>
      <c r="CV27" s="219"/>
      <c r="CW27" s="220"/>
      <c r="CX27" s="220"/>
      <c r="CY27" s="220"/>
      <c r="CZ27" s="221"/>
      <c r="DA27" s="222" t="str">
        <f>IF('2.Students Name'!B22="","",'2.Students Name'!B22)</f>
        <v/>
      </c>
      <c r="DB27" s="216" t="str">
        <f>IF('2.Students Name'!C22="","",'2.Students Name'!C22)</f>
        <v/>
      </c>
      <c r="DC27" s="217" t="str">
        <f>IF('2.Students Name'!D22="","",'2.Students Name'!D22)</f>
        <v/>
      </c>
      <c r="DD27" s="218">
        <v>18</v>
      </c>
      <c r="DE27" s="219"/>
      <c r="DF27" s="220"/>
      <c r="DG27" s="220"/>
      <c r="DH27" s="220"/>
      <c r="DI27" s="221"/>
      <c r="DJ27" s="219"/>
      <c r="DK27" s="220"/>
      <c r="DL27" s="220"/>
      <c r="DM27" s="220"/>
      <c r="DN27" s="221"/>
      <c r="DO27" s="218" t="str">
        <f t="shared" si="217"/>
        <v/>
      </c>
      <c r="DP27" s="218" t="str">
        <f t="shared" si="218"/>
        <v/>
      </c>
      <c r="DQ27" s="218" t="str">
        <f t="shared" si="219"/>
        <v/>
      </c>
      <c r="DR27" s="218" t="str">
        <f t="shared" si="220"/>
        <v/>
      </c>
      <c r="DS27" s="218" t="str">
        <f t="shared" si="221"/>
        <v/>
      </c>
      <c r="DT27" s="218" t="str">
        <f t="shared" si="222"/>
        <v/>
      </c>
      <c r="DU27" s="223" t="str">
        <f t="shared" si="223"/>
        <v/>
      </c>
      <c r="DV27" s="264"/>
      <c r="DW27" s="360"/>
      <c r="DX27" s="360"/>
      <c r="DY27" s="360"/>
      <c r="DZ27" s="360"/>
      <c r="EA27" s="360"/>
      <c r="EB27" s="360"/>
      <c r="EC27" s="360"/>
      <c r="ED27" s="360"/>
      <c r="EE27" s="360"/>
      <c r="EF27" s="360"/>
      <c r="EG27" s="360"/>
      <c r="EH27" s="360"/>
      <c r="EI27" s="360"/>
      <c r="EJ27" s="261"/>
      <c r="EK27" s="206" t="str">
        <f>IF('2.Students Name'!R22="NQ","NQ",IF('2.Students Name'!R22="I","I",IF('2.Students Name'!R22="T","T","")))</f>
        <v/>
      </c>
      <c r="EL27" s="258" t="str">
        <f t="shared" si="224"/>
        <v/>
      </c>
      <c r="EM27" s="159" t="str">
        <f t="shared" si="110"/>
        <v/>
      </c>
      <c r="EN27" s="159" t="str">
        <f t="shared" si="111"/>
        <v/>
      </c>
      <c r="EO27" s="159" t="str">
        <f t="shared" si="112"/>
        <v/>
      </c>
      <c r="EP27" s="160" t="str">
        <f t="shared" si="113"/>
        <v/>
      </c>
      <c r="EQ27" s="161" t="str">
        <f t="shared" si="114"/>
        <v/>
      </c>
      <c r="ER27" s="159" t="str">
        <f t="shared" si="115"/>
        <v/>
      </c>
      <c r="ES27" s="159" t="str">
        <f t="shared" si="116"/>
        <v/>
      </c>
      <c r="ET27" s="159" t="str">
        <f t="shared" si="117"/>
        <v/>
      </c>
      <c r="EU27" s="160" t="str">
        <f t="shared" si="118"/>
        <v/>
      </c>
      <c r="EV27" s="161" t="str">
        <f t="shared" si="119"/>
        <v/>
      </c>
      <c r="EW27" s="159" t="str">
        <f t="shared" si="120"/>
        <v/>
      </c>
      <c r="EX27" s="159" t="str">
        <f t="shared" si="121"/>
        <v/>
      </c>
      <c r="EY27" s="159" t="str">
        <f t="shared" si="122"/>
        <v/>
      </c>
      <c r="EZ27" s="160" t="str">
        <f t="shared" si="123"/>
        <v/>
      </c>
      <c r="FA27" s="161" t="str">
        <f t="shared" si="124"/>
        <v/>
      </c>
      <c r="FB27" s="159" t="str">
        <f t="shared" si="125"/>
        <v/>
      </c>
      <c r="FC27" s="159" t="str">
        <f t="shared" si="126"/>
        <v/>
      </c>
      <c r="FD27" s="159" t="str">
        <f t="shared" si="127"/>
        <v/>
      </c>
      <c r="FE27" s="160" t="str">
        <f t="shared" si="128"/>
        <v/>
      </c>
      <c r="FF27" s="161" t="str">
        <f t="shared" si="129"/>
        <v/>
      </c>
      <c r="FG27" s="159" t="str">
        <f t="shared" si="130"/>
        <v/>
      </c>
      <c r="FH27" s="159" t="str">
        <f t="shared" si="131"/>
        <v/>
      </c>
      <c r="FI27" s="159" t="str">
        <f t="shared" si="132"/>
        <v/>
      </c>
      <c r="FJ27" s="160" t="str">
        <f t="shared" si="133"/>
        <v/>
      </c>
      <c r="FK27" s="161" t="str">
        <f t="shared" si="134"/>
        <v/>
      </c>
      <c r="FL27" s="159" t="str">
        <f t="shared" si="135"/>
        <v/>
      </c>
      <c r="FM27" s="159" t="str">
        <f t="shared" si="136"/>
        <v/>
      </c>
      <c r="FN27" s="159" t="str">
        <f t="shared" si="137"/>
        <v/>
      </c>
      <c r="FO27" s="160" t="str">
        <f t="shared" si="138"/>
        <v/>
      </c>
      <c r="FP27" s="161" t="str">
        <f t="shared" si="139"/>
        <v/>
      </c>
      <c r="FQ27" s="159" t="str">
        <f t="shared" si="140"/>
        <v/>
      </c>
      <c r="FR27" s="159" t="str">
        <f t="shared" si="141"/>
        <v/>
      </c>
      <c r="FS27" s="159" t="str">
        <f t="shared" si="142"/>
        <v/>
      </c>
      <c r="FT27" s="160" t="str">
        <f t="shared" si="143"/>
        <v/>
      </c>
      <c r="FU27" s="161" t="str">
        <f t="shared" si="144"/>
        <v/>
      </c>
      <c r="FV27" s="159" t="str">
        <f t="shared" si="145"/>
        <v/>
      </c>
      <c r="FW27" s="159" t="str">
        <f t="shared" si="146"/>
        <v/>
      </c>
      <c r="FX27" s="159" t="str">
        <f t="shared" si="147"/>
        <v/>
      </c>
      <c r="FY27" s="160" t="str">
        <f t="shared" si="148"/>
        <v/>
      </c>
      <c r="FZ27" s="161" t="str">
        <f t="shared" si="149"/>
        <v/>
      </c>
      <c r="GA27" s="159" t="str">
        <f t="shared" si="150"/>
        <v/>
      </c>
      <c r="GB27" s="159" t="str">
        <f t="shared" si="151"/>
        <v/>
      </c>
      <c r="GC27" s="159" t="str">
        <f t="shared" si="152"/>
        <v/>
      </c>
      <c r="GD27" s="160" t="str">
        <f t="shared" si="153"/>
        <v/>
      </c>
      <c r="GE27" s="161" t="str">
        <f t="shared" si="154"/>
        <v/>
      </c>
      <c r="GF27" s="159" t="str">
        <f t="shared" si="155"/>
        <v/>
      </c>
      <c r="GG27" s="159" t="str">
        <f t="shared" si="156"/>
        <v/>
      </c>
      <c r="GH27" s="159" t="str">
        <f t="shared" si="157"/>
        <v/>
      </c>
      <c r="GI27" s="160" t="str">
        <f t="shared" si="158"/>
        <v/>
      </c>
      <c r="GJ27" s="161" t="str">
        <f t="shared" si="225"/>
        <v/>
      </c>
      <c r="GK27" s="159" t="str">
        <f t="shared" si="159"/>
        <v/>
      </c>
      <c r="GL27" s="159" t="str">
        <f t="shared" si="160"/>
        <v/>
      </c>
      <c r="GM27" s="159" t="str">
        <f t="shared" si="161"/>
        <v/>
      </c>
      <c r="GN27" s="160" t="str">
        <f t="shared" si="162"/>
        <v/>
      </c>
      <c r="GO27" s="161" t="str">
        <f t="shared" si="163"/>
        <v/>
      </c>
      <c r="GP27" s="159" t="str">
        <f t="shared" si="164"/>
        <v/>
      </c>
      <c r="GQ27" s="159" t="str">
        <f t="shared" si="165"/>
        <v/>
      </c>
      <c r="GR27" s="159" t="str">
        <f t="shared" si="166"/>
        <v/>
      </c>
      <c r="GS27" s="160" t="str">
        <f t="shared" si="167"/>
        <v/>
      </c>
      <c r="GT27" s="161" t="str">
        <f t="shared" si="168"/>
        <v/>
      </c>
      <c r="GU27" s="159" t="str">
        <f t="shared" si="169"/>
        <v/>
      </c>
      <c r="GV27" s="159" t="str">
        <f t="shared" si="170"/>
        <v/>
      </c>
      <c r="GW27" s="159" t="str">
        <f t="shared" si="171"/>
        <v/>
      </c>
      <c r="GX27" s="160" t="str">
        <f t="shared" si="172"/>
        <v/>
      </c>
      <c r="GY27" s="161" t="str">
        <f t="shared" si="173"/>
        <v/>
      </c>
      <c r="GZ27" s="159" t="str">
        <f t="shared" si="174"/>
        <v/>
      </c>
      <c r="HA27" s="159" t="str">
        <f t="shared" si="175"/>
        <v/>
      </c>
      <c r="HB27" s="159" t="str">
        <f t="shared" si="176"/>
        <v/>
      </c>
      <c r="HC27" s="160" t="str">
        <f t="shared" si="177"/>
        <v/>
      </c>
      <c r="HD27" s="161" t="str">
        <f t="shared" si="178"/>
        <v/>
      </c>
      <c r="HE27" s="159" t="str">
        <f t="shared" si="179"/>
        <v/>
      </c>
      <c r="HF27" s="159" t="str">
        <f t="shared" si="180"/>
        <v/>
      </c>
      <c r="HG27" s="159" t="str">
        <f t="shared" si="181"/>
        <v/>
      </c>
      <c r="HH27" s="160" t="str">
        <f t="shared" si="182"/>
        <v/>
      </c>
      <c r="HI27" s="161" t="str">
        <f t="shared" si="183"/>
        <v/>
      </c>
      <c r="HJ27" s="159" t="str">
        <f t="shared" si="184"/>
        <v/>
      </c>
      <c r="HK27" s="159" t="str">
        <f t="shared" si="185"/>
        <v/>
      </c>
      <c r="HL27" s="159" t="str">
        <f t="shared" si="186"/>
        <v/>
      </c>
      <c r="HM27" s="160" t="str">
        <f t="shared" si="187"/>
        <v/>
      </c>
      <c r="HN27" s="161" t="str">
        <f t="shared" si="188"/>
        <v/>
      </c>
      <c r="HO27" s="159" t="str">
        <f t="shared" si="189"/>
        <v/>
      </c>
      <c r="HP27" s="159" t="str">
        <f t="shared" si="190"/>
        <v/>
      </c>
      <c r="HQ27" s="159" t="str">
        <f t="shared" si="191"/>
        <v/>
      </c>
      <c r="HR27" s="160" t="str">
        <f t="shared" si="192"/>
        <v/>
      </c>
      <c r="HS27" s="161" t="str">
        <f t="shared" si="193"/>
        <v/>
      </c>
      <c r="HT27" s="159" t="str">
        <f t="shared" si="194"/>
        <v/>
      </c>
      <c r="HU27" s="159" t="str">
        <f t="shared" si="195"/>
        <v/>
      </c>
      <c r="HV27" s="159" t="str">
        <f t="shared" si="196"/>
        <v/>
      </c>
      <c r="HW27" s="160" t="str">
        <f t="shared" si="197"/>
        <v/>
      </c>
      <c r="HX27" s="161" t="str">
        <f t="shared" si="198"/>
        <v/>
      </c>
      <c r="HY27" s="159" t="str">
        <f t="shared" si="199"/>
        <v/>
      </c>
      <c r="HZ27" s="159" t="str">
        <f t="shared" si="200"/>
        <v/>
      </c>
      <c r="IA27" s="159" t="str">
        <f t="shared" si="201"/>
        <v/>
      </c>
      <c r="IB27" s="160" t="str">
        <f t="shared" si="202"/>
        <v/>
      </c>
      <c r="IC27" s="161" t="str">
        <f t="shared" si="203"/>
        <v/>
      </c>
      <c r="ID27" s="159" t="str">
        <f t="shared" si="204"/>
        <v/>
      </c>
      <c r="IE27" s="159" t="str">
        <f t="shared" si="205"/>
        <v/>
      </c>
      <c r="IF27" s="159" t="str">
        <f t="shared" si="206"/>
        <v/>
      </c>
      <c r="IG27" s="160" t="str">
        <f t="shared" si="207"/>
        <v/>
      </c>
      <c r="IH27" s="161" t="str">
        <f t="shared" si="226"/>
        <v/>
      </c>
      <c r="II27" s="159" t="str">
        <f t="shared" si="208"/>
        <v/>
      </c>
      <c r="IJ27" s="159" t="str">
        <f t="shared" si="209"/>
        <v/>
      </c>
      <c r="IK27" s="159" t="str">
        <f t="shared" si="210"/>
        <v/>
      </c>
      <c r="IL27" s="160" t="str">
        <f t="shared" si="211"/>
        <v/>
      </c>
      <c r="IM27" s="161" t="str">
        <f t="shared" si="212"/>
        <v/>
      </c>
      <c r="IN27" s="159" t="str">
        <f t="shared" si="213"/>
        <v/>
      </c>
      <c r="IO27" s="159" t="str">
        <f t="shared" si="214"/>
        <v/>
      </c>
      <c r="IP27" s="159" t="str">
        <f t="shared" si="215"/>
        <v/>
      </c>
      <c r="IQ27" s="160" t="str">
        <f t="shared" si="216"/>
        <v/>
      </c>
      <c r="IR27" s="206" t="str">
        <f>IF('2.Students Name'!R22="NQ","NQ",IF('2.Students Name'!R22="I","I",IF('2.Students Name'!R22="T","T","")))</f>
        <v/>
      </c>
    </row>
    <row r="28" spans="1:252" ht="17.25" customHeight="1">
      <c r="A28" s="216" t="str">
        <f>IF('2.Students Name'!C23="","",'2.Students Name'!C23)</f>
        <v/>
      </c>
      <c r="B28" s="217" t="str">
        <f>IF('2.Students Name'!D23="","",'2.Students Name'!D23)</f>
        <v/>
      </c>
      <c r="C28" s="218">
        <v>19</v>
      </c>
      <c r="D28" s="219"/>
      <c r="E28" s="220"/>
      <c r="F28" s="220"/>
      <c r="G28" s="220"/>
      <c r="H28" s="221"/>
      <c r="I28" s="219"/>
      <c r="J28" s="220"/>
      <c r="K28" s="220"/>
      <c r="L28" s="220"/>
      <c r="M28" s="221"/>
      <c r="N28" s="219"/>
      <c r="O28" s="220"/>
      <c r="P28" s="220"/>
      <c r="Q28" s="220"/>
      <c r="R28" s="221"/>
      <c r="S28" s="219"/>
      <c r="T28" s="220"/>
      <c r="U28" s="220"/>
      <c r="V28" s="220"/>
      <c r="W28" s="221"/>
      <c r="X28" s="219"/>
      <c r="Y28" s="220"/>
      <c r="Z28" s="220"/>
      <c r="AA28" s="220"/>
      <c r="AB28" s="221"/>
      <c r="AC28" s="219"/>
      <c r="AD28" s="220"/>
      <c r="AE28" s="220"/>
      <c r="AF28" s="220"/>
      <c r="AG28" s="221"/>
      <c r="AH28" s="219"/>
      <c r="AI28" s="220"/>
      <c r="AJ28" s="220"/>
      <c r="AK28" s="220"/>
      <c r="AL28" s="221"/>
      <c r="AM28" s="219"/>
      <c r="AN28" s="220"/>
      <c r="AO28" s="220"/>
      <c r="AP28" s="220"/>
      <c r="AQ28" s="221"/>
      <c r="AR28" s="219"/>
      <c r="AS28" s="220"/>
      <c r="AT28" s="220"/>
      <c r="AU28" s="220"/>
      <c r="AV28" s="221"/>
      <c r="AW28" s="219"/>
      <c r="AX28" s="220"/>
      <c r="AY28" s="220"/>
      <c r="AZ28" s="220"/>
      <c r="BA28" s="221"/>
      <c r="BB28" s="218">
        <v>19</v>
      </c>
      <c r="BC28" s="219"/>
      <c r="BD28" s="220"/>
      <c r="BE28" s="220"/>
      <c r="BF28" s="220"/>
      <c r="BG28" s="221"/>
      <c r="BH28" s="219"/>
      <c r="BI28" s="220"/>
      <c r="BJ28" s="220"/>
      <c r="BK28" s="220"/>
      <c r="BL28" s="221"/>
      <c r="BM28" s="219"/>
      <c r="BN28" s="220"/>
      <c r="BO28" s="220"/>
      <c r="BP28" s="220"/>
      <c r="BQ28" s="221"/>
      <c r="BR28" s="219"/>
      <c r="BS28" s="220"/>
      <c r="BT28" s="220"/>
      <c r="BU28" s="220"/>
      <c r="BV28" s="221"/>
      <c r="BW28" s="219"/>
      <c r="BX28" s="220"/>
      <c r="BY28" s="220"/>
      <c r="BZ28" s="220"/>
      <c r="CA28" s="221"/>
      <c r="CB28" s="219"/>
      <c r="CC28" s="220"/>
      <c r="CD28" s="220"/>
      <c r="CE28" s="220"/>
      <c r="CF28" s="221"/>
      <c r="CG28" s="219"/>
      <c r="CH28" s="220"/>
      <c r="CI28" s="220"/>
      <c r="CJ28" s="220"/>
      <c r="CK28" s="221"/>
      <c r="CL28" s="219"/>
      <c r="CM28" s="220"/>
      <c r="CN28" s="220"/>
      <c r="CO28" s="220"/>
      <c r="CP28" s="221"/>
      <c r="CQ28" s="219"/>
      <c r="CR28" s="220"/>
      <c r="CS28" s="220"/>
      <c r="CT28" s="220"/>
      <c r="CU28" s="221"/>
      <c r="CV28" s="219"/>
      <c r="CW28" s="220"/>
      <c r="CX28" s="220"/>
      <c r="CY28" s="220"/>
      <c r="CZ28" s="221"/>
      <c r="DA28" s="222" t="str">
        <f>IF('2.Students Name'!B23="","",'2.Students Name'!B23)</f>
        <v/>
      </c>
      <c r="DB28" s="216" t="str">
        <f>IF('2.Students Name'!C23="","",'2.Students Name'!C23)</f>
        <v/>
      </c>
      <c r="DC28" s="217" t="str">
        <f>IF('2.Students Name'!D23="","",'2.Students Name'!D23)</f>
        <v/>
      </c>
      <c r="DD28" s="218">
        <v>19</v>
      </c>
      <c r="DE28" s="219"/>
      <c r="DF28" s="220"/>
      <c r="DG28" s="220"/>
      <c r="DH28" s="220"/>
      <c r="DI28" s="221"/>
      <c r="DJ28" s="219"/>
      <c r="DK28" s="220"/>
      <c r="DL28" s="220"/>
      <c r="DM28" s="220"/>
      <c r="DN28" s="221"/>
      <c r="DO28" s="218" t="str">
        <f t="shared" si="217"/>
        <v/>
      </c>
      <c r="DP28" s="218" t="str">
        <f t="shared" si="218"/>
        <v/>
      </c>
      <c r="DQ28" s="218" t="str">
        <f t="shared" si="219"/>
        <v/>
      </c>
      <c r="DR28" s="218" t="str">
        <f t="shared" si="220"/>
        <v/>
      </c>
      <c r="DS28" s="218" t="str">
        <f t="shared" si="221"/>
        <v/>
      </c>
      <c r="DT28" s="218" t="str">
        <f t="shared" si="222"/>
        <v/>
      </c>
      <c r="DU28" s="223" t="str">
        <f t="shared" si="223"/>
        <v/>
      </c>
      <c r="DV28" s="264"/>
      <c r="DW28" s="360"/>
      <c r="DX28" s="360"/>
      <c r="DY28" s="360"/>
      <c r="DZ28" s="360"/>
      <c r="EA28" s="360"/>
      <c r="EB28" s="360"/>
      <c r="EC28" s="360"/>
      <c r="ED28" s="360"/>
      <c r="EE28" s="360"/>
      <c r="EF28" s="360"/>
      <c r="EG28" s="360"/>
      <c r="EH28" s="360"/>
      <c r="EI28" s="360"/>
      <c r="EJ28" s="261"/>
      <c r="EK28" s="206" t="str">
        <f>IF('2.Students Name'!R23="NQ","NQ",IF('2.Students Name'!R23="I","I",IF('2.Students Name'!R23="T","T","")))</f>
        <v/>
      </c>
      <c r="EL28" s="258" t="str">
        <f t="shared" si="224"/>
        <v/>
      </c>
      <c r="EM28" s="159" t="str">
        <f t="shared" si="110"/>
        <v/>
      </c>
      <c r="EN28" s="159" t="str">
        <f t="shared" si="111"/>
        <v/>
      </c>
      <c r="EO28" s="159" t="str">
        <f t="shared" si="112"/>
        <v/>
      </c>
      <c r="EP28" s="160" t="str">
        <f t="shared" si="113"/>
        <v/>
      </c>
      <c r="EQ28" s="161" t="str">
        <f t="shared" si="114"/>
        <v/>
      </c>
      <c r="ER28" s="159" t="str">
        <f t="shared" si="115"/>
        <v/>
      </c>
      <c r="ES28" s="159" t="str">
        <f t="shared" si="116"/>
        <v/>
      </c>
      <c r="ET28" s="159" t="str">
        <f t="shared" si="117"/>
        <v/>
      </c>
      <c r="EU28" s="160" t="str">
        <f t="shared" si="118"/>
        <v/>
      </c>
      <c r="EV28" s="161" t="str">
        <f t="shared" si="119"/>
        <v/>
      </c>
      <c r="EW28" s="159" t="str">
        <f t="shared" si="120"/>
        <v/>
      </c>
      <c r="EX28" s="159" t="str">
        <f t="shared" si="121"/>
        <v/>
      </c>
      <c r="EY28" s="159" t="str">
        <f t="shared" si="122"/>
        <v/>
      </c>
      <c r="EZ28" s="160" t="str">
        <f t="shared" si="123"/>
        <v/>
      </c>
      <c r="FA28" s="161" t="str">
        <f t="shared" si="124"/>
        <v/>
      </c>
      <c r="FB28" s="159" t="str">
        <f t="shared" si="125"/>
        <v/>
      </c>
      <c r="FC28" s="159" t="str">
        <f t="shared" si="126"/>
        <v/>
      </c>
      <c r="FD28" s="159" t="str">
        <f t="shared" si="127"/>
        <v/>
      </c>
      <c r="FE28" s="160" t="str">
        <f t="shared" si="128"/>
        <v/>
      </c>
      <c r="FF28" s="161" t="str">
        <f t="shared" si="129"/>
        <v/>
      </c>
      <c r="FG28" s="159" t="str">
        <f t="shared" si="130"/>
        <v/>
      </c>
      <c r="FH28" s="159" t="str">
        <f t="shared" si="131"/>
        <v/>
      </c>
      <c r="FI28" s="159" t="str">
        <f t="shared" si="132"/>
        <v/>
      </c>
      <c r="FJ28" s="160" t="str">
        <f t="shared" si="133"/>
        <v/>
      </c>
      <c r="FK28" s="161" t="str">
        <f t="shared" si="134"/>
        <v/>
      </c>
      <c r="FL28" s="159" t="str">
        <f t="shared" si="135"/>
        <v/>
      </c>
      <c r="FM28" s="159" t="str">
        <f t="shared" si="136"/>
        <v/>
      </c>
      <c r="FN28" s="159" t="str">
        <f t="shared" si="137"/>
        <v/>
      </c>
      <c r="FO28" s="160" t="str">
        <f t="shared" si="138"/>
        <v/>
      </c>
      <c r="FP28" s="161" t="str">
        <f t="shared" si="139"/>
        <v/>
      </c>
      <c r="FQ28" s="159" t="str">
        <f t="shared" si="140"/>
        <v/>
      </c>
      <c r="FR28" s="159" t="str">
        <f t="shared" si="141"/>
        <v/>
      </c>
      <c r="FS28" s="159" t="str">
        <f t="shared" si="142"/>
        <v/>
      </c>
      <c r="FT28" s="160" t="str">
        <f t="shared" si="143"/>
        <v/>
      </c>
      <c r="FU28" s="161" t="str">
        <f t="shared" si="144"/>
        <v/>
      </c>
      <c r="FV28" s="159" t="str">
        <f t="shared" si="145"/>
        <v/>
      </c>
      <c r="FW28" s="159" t="str">
        <f t="shared" si="146"/>
        <v/>
      </c>
      <c r="FX28" s="159" t="str">
        <f t="shared" si="147"/>
        <v/>
      </c>
      <c r="FY28" s="160" t="str">
        <f t="shared" si="148"/>
        <v/>
      </c>
      <c r="FZ28" s="161" t="str">
        <f t="shared" si="149"/>
        <v/>
      </c>
      <c r="GA28" s="159" t="str">
        <f t="shared" si="150"/>
        <v/>
      </c>
      <c r="GB28" s="159" t="str">
        <f t="shared" si="151"/>
        <v/>
      </c>
      <c r="GC28" s="159" t="str">
        <f t="shared" si="152"/>
        <v/>
      </c>
      <c r="GD28" s="160" t="str">
        <f t="shared" si="153"/>
        <v/>
      </c>
      <c r="GE28" s="161" t="str">
        <f t="shared" si="154"/>
        <v/>
      </c>
      <c r="GF28" s="159" t="str">
        <f t="shared" si="155"/>
        <v/>
      </c>
      <c r="GG28" s="159" t="str">
        <f t="shared" si="156"/>
        <v/>
      </c>
      <c r="GH28" s="159" t="str">
        <f t="shared" si="157"/>
        <v/>
      </c>
      <c r="GI28" s="160" t="str">
        <f t="shared" si="158"/>
        <v/>
      </c>
      <c r="GJ28" s="161" t="str">
        <f t="shared" si="225"/>
        <v/>
      </c>
      <c r="GK28" s="159" t="str">
        <f t="shared" si="159"/>
        <v/>
      </c>
      <c r="GL28" s="159" t="str">
        <f t="shared" si="160"/>
        <v/>
      </c>
      <c r="GM28" s="159" t="str">
        <f t="shared" si="161"/>
        <v/>
      </c>
      <c r="GN28" s="160" t="str">
        <f t="shared" si="162"/>
        <v/>
      </c>
      <c r="GO28" s="161" t="str">
        <f t="shared" si="163"/>
        <v/>
      </c>
      <c r="GP28" s="159" t="str">
        <f t="shared" si="164"/>
        <v/>
      </c>
      <c r="GQ28" s="159" t="str">
        <f t="shared" si="165"/>
        <v/>
      </c>
      <c r="GR28" s="159" t="str">
        <f t="shared" si="166"/>
        <v/>
      </c>
      <c r="GS28" s="160" t="str">
        <f t="shared" si="167"/>
        <v/>
      </c>
      <c r="GT28" s="161" t="str">
        <f t="shared" si="168"/>
        <v/>
      </c>
      <c r="GU28" s="159" t="str">
        <f t="shared" si="169"/>
        <v/>
      </c>
      <c r="GV28" s="159" t="str">
        <f t="shared" si="170"/>
        <v/>
      </c>
      <c r="GW28" s="159" t="str">
        <f t="shared" si="171"/>
        <v/>
      </c>
      <c r="GX28" s="160" t="str">
        <f t="shared" si="172"/>
        <v/>
      </c>
      <c r="GY28" s="161" t="str">
        <f t="shared" si="173"/>
        <v/>
      </c>
      <c r="GZ28" s="159" t="str">
        <f t="shared" si="174"/>
        <v/>
      </c>
      <c r="HA28" s="159" t="str">
        <f t="shared" si="175"/>
        <v/>
      </c>
      <c r="HB28" s="159" t="str">
        <f t="shared" si="176"/>
        <v/>
      </c>
      <c r="HC28" s="160" t="str">
        <f t="shared" si="177"/>
        <v/>
      </c>
      <c r="HD28" s="161" t="str">
        <f t="shared" si="178"/>
        <v/>
      </c>
      <c r="HE28" s="159" t="str">
        <f t="shared" si="179"/>
        <v/>
      </c>
      <c r="HF28" s="159" t="str">
        <f t="shared" si="180"/>
        <v/>
      </c>
      <c r="HG28" s="159" t="str">
        <f t="shared" si="181"/>
        <v/>
      </c>
      <c r="HH28" s="160" t="str">
        <f t="shared" si="182"/>
        <v/>
      </c>
      <c r="HI28" s="161" t="str">
        <f t="shared" si="183"/>
        <v/>
      </c>
      <c r="HJ28" s="159" t="str">
        <f t="shared" si="184"/>
        <v/>
      </c>
      <c r="HK28" s="159" t="str">
        <f t="shared" si="185"/>
        <v/>
      </c>
      <c r="HL28" s="159" t="str">
        <f t="shared" si="186"/>
        <v/>
      </c>
      <c r="HM28" s="160" t="str">
        <f t="shared" si="187"/>
        <v/>
      </c>
      <c r="HN28" s="161" t="str">
        <f t="shared" si="188"/>
        <v/>
      </c>
      <c r="HO28" s="159" t="str">
        <f t="shared" si="189"/>
        <v/>
      </c>
      <c r="HP28" s="159" t="str">
        <f t="shared" si="190"/>
        <v/>
      </c>
      <c r="HQ28" s="159" t="str">
        <f t="shared" si="191"/>
        <v/>
      </c>
      <c r="HR28" s="160" t="str">
        <f t="shared" si="192"/>
        <v/>
      </c>
      <c r="HS28" s="161" t="str">
        <f t="shared" si="193"/>
        <v/>
      </c>
      <c r="HT28" s="159" t="str">
        <f t="shared" si="194"/>
        <v/>
      </c>
      <c r="HU28" s="159" t="str">
        <f t="shared" si="195"/>
        <v/>
      </c>
      <c r="HV28" s="159" t="str">
        <f t="shared" si="196"/>
        <v/>
      </c>
      <c r="HW28" s="160" t="str">
        <f t="shared" si="197"/>
        <v/>
      </c>
      <c r="HX28" s="161" t="str">
        <f t="shared" si="198"/>
        <v/>
      </c>
      <c r="HY28" s="159" t="str">
        <f t="shared" si="199"/>
        <v/>
      </c>
      <c r="HZ28" s="159" t="str">
        <f t="shared" si="200"/>
        <v/>
      </c>
      <c r="IA28" s="159" t="str">
        <f t="shared" si="201"/>
        <v/>
      </c>
      <c r="IB28" s="160" t="str">
        <f t="shared" si="202"/>
        <v/>
      </c>
      <c r="IC28" s="161" t="str">
        <f t="shared" si="203"/>
        <v/>
      </c>
      <c r="ID28" s="159" t="str">
        <f t="shared" si="204"/>
        <v/>
      </c>
      <c r="IE28" s="159" t="str">
        <f t="shared" si="205"/>
        <v/>
      </c>
      <c r="IF28" s="159" t="str">
        <f t="shared" si="206"/>
        <v/>
      </c>
      <c r="IG28" s="160" t="str">
        <f t="shared" si="207"/>
        <v/>
      </c>
      <c r="IH28" s="161" t="str">
        <f t="shared" si="226"/>
        <v/>
      </c>
      <c r="II28" s="159" t="str">
        <f t="shared" si="208"/>
        <v/>
      </c>
      <c r="IJ28" s="159" t="str">
        <f t="shared" si="209"/>
        <v/>
      </c>
      <c r="IK28" s="159" t="str">
        <f t="shared" si="210"/>
        <v/>
      </c>
      <c r="IL28" s="160" t="str">
        <f t="shared" si="211"/>
        <v/>
      </c>
      <c r="IM28" s="161" t="str">
        <f t="shared" si="212"/>
        <v/>
      </c>
      <c r="IN28" s="159" t="str">
        <f t="shared" si="213"/>
        <v/>
      </c>
      <c r="IO28" s="159" t="str">
        <f t="shared" si="214"/>
        <v/>
      </c>
      <c r="IP28" s="159" t="str">
        <f t="shared" si="215"/>
        <v/>
      </c>
      <c r="IQ28" s="160" t="str">
        <f t="shared" si="216"/>
        <v/>
      </c>
      <c r="IR28" s="206" t="str">
        <f>IF('2.Students Name'!R23="NQ","NQ",IF('2.Students Name'!R23="I","I",IF('2.Students Name'!R23="T","T","")))</f>
        <v/>
      </c>
    </row>
    <row r="29" spans="1:252" ht="17.25" customHeight="1">
      <c r="A29" s="216" t="str">
        <f>IF('2.Students Name'!C24="","",'2.Students Name'!C24)</f>
        <v/>
      </c>
      <c r="B29" s="217" t="str">
        <f>IF('2.Students Name'!D24="","",'2.Students Name'!D24)</f>
        <v/>
      </c>
      <c r="C29" s="218">
        <v>20</v>
      </c>
      <c r="D29" s="219"/>
      <c r="E29" s="220"/>
      <c r="F29" s="220"/>
      <c r="G29" s="220"/>
      <c r="H29" s="221"/>
      <c r="I29" s="219"/>
      <c r="J29" s="220"/>
      <c r="K29" s="220"/>
      <c r="L29" s="220"/>
      <c r="M29" s="221"/>
      <c r="N29" s="219"/>
      <c r="O29" s="220"/>
      <c r="P29" s="220"/>
      <c r="Q29" s="220"/>
      <c r="R29" s="221"/>
      <c r="S29" s="219"/>
      <c r="T29" s="220"/>
      <c r="U29" s="220"/>
      <c r="V29" s="220"/>
      <c r="W29" s="221"/>
      <c r="X29" s="219"/>
      <c r="Y29" s="220"/>
      <c r="Z29" s="220"/>
      <c r="AA29" s="220"/>
      <c r="AB29" s="221"/>
      <c r="AC29" s="219"/>
      <c r="AD29" s="220"/>
      <c r="AE29" s="220"/>
      <c r="AF29" s="220"/>
      <c r="AG29" s="221"/>
      <c r="AH29" s="219"/>
      <c r="AI29" s="220"/>
      <c r="AJ29" s="220"/>
      <c r="AK29" s="220"/>
      <c r="AL29" s="221"/>
      <c r="AM29" s="219"/>
      <c r="AN29" s="220"/>
      <c r="AO29" s="220"/>
      <c r="AP29" s="220"/>
      <c r="AQ29" s="221"/>
      <c r="AR29" s="219"/>
      <c r="AS29" s="220"/>
      <c r="AT29" s="220"/>
      <c r="AU29" s="220"/>
      <c r="AV29" s="221"/>
      <c r="AW29" s="219"/>
      <c r="AX29" s="220"/>
      <c r="AY29" s="220"/>
      <c r="AZ29" s="220"/>
      <c r="BA29" s="221"/>
      <c r="BB29" s="218">
        <v>20</v>
      </c>
      <c r="BC29" s="219"/>
      <c r="BD29" s="220"/>
      <c r="BE29" s="220"/>
      <c r="BF29" s="220"/>
      <c r="BG29" s="221"/>
      <c r="BH29" s="219"/>
      <c r="BI29" s="220"/>
      <c r="BJ29" s="220"/>
      <c r="BK29" s="220"/>
      <c r="BL29" s="221"/>
      <c r="BM29" s="219"/>
      <c r="BN29" s="220"/>
      <c r="BO29" s="220"/>
      <c r="BP29" s="220"/>
      <c r="BQ29" s="221"/>
      <c r="BR29" s="219"/>
      <c r="BS29" s="220"/>
      <c r="BT29" s="220"/>
      <c r="BU29" s="220"/>
      <c r="BV29" s="221"/>
      <c r="BW29" s="219"/>
      <c r="BX29" s="220"/>
      <c r="BY29" s="220"/>
      <c r="BZ29" s="220"/>
      <c r="CA29" s="221"/>
      <c r="CB29" s="219"/>
      <c r="CC29" s="220"/>
      <c r="CD29" s="220"/>
      <c r="CE29" s="220"/>
      <c r="CF29" s="221"/>
      <c r="CG29" s="219"/>
      <c r="CH29" s="220"/>
      <c r="CI29" s="220"/>
      <c r="CJ29" s="220"/>
      <c r="CK29" s="221"/>
      <c r="CL29" s="219"/>
      <c r="CM29" s="220"/>
      <c r="CN29" s="220"/>
      <c r="CO29" s="220"/>
      <c r="CP29" s="221"/>
      <c r="CQ29" s="219"/>
      <c r="CR29" s="220"/>
      <c r="CS29" s="220"/>
      <c r="CT29" s="220"/>
      <c r="CU29" s="221"/>
      <c r="CV29" s="219"/>
      <c r="CW29" s="220"/>
      <c r="CX29" s="220"/>
      <c r="CY29" s="220"/>
      <c r="CZ29" s="221"/>
      <c r="DA29" s="222" t="str">
        <f>IF('2.Students Name'!B24="","",'2.Students Name'!B24)</f>
        <v/>
      </c>
      <c r="DB29" s="216" t="str">
        <f>IF('2.Students Name'!C24="","",'2.Students Name'!C24)</f>
        <v/>
      </c>
      <c r="DC29" s="217" t="str">
        <f>IF('2.Students Name'!D24="","",'2.Students Name'!D24)</f>
        <v/>
      </c>
      <c r="DD29" s="218">
        <v>20</v>
      </c>
      <c r="DE29" s="219"/>
      <c r="DF29" s="220"/>
      <c r="DG29" s="220"/>
      <c r="DH29" s="220"/>
      <c r="DI29" s="221"/>
      <c r="DJ29" s="219"/>
      <c r="DK29" s="220"/>
      <c r="DL29" s="220"/>
      <c r="DM29" s="220"/>
      <c r="DN29" s="221"/>
      <c r="DO29" s="218" t="str">
        <f t="shared" si="217"/>
        <v/>
      </c>
      <c r="DP29" s="218" t="str">
        <f t="shared" si="218"/>
        <v/>
      </c>
      <c r="DQ29" s="218" t="str">
        <f t="shared" si="219"/>
        <v/>
      </c>
      <c r="DR29" s="218" t="str">
        <f t="shared" si="220"/>
        <v/>
      </c>
      <c r="DS29" s="218" t="str">
        <f t="shared" si="221"/>
        <v/>
      </c>
      <c r="DT29" s="218" t="str">
        <f t="shared" si="222"/>
        <v/>
      </c>
      <c r="DU29" s="223" t="str">
        <f t="shared" si="223"/>
        <v/>
      </c>
      <c r="DV29" s="264"/>
      <c r="DW29" s="360"/>
      <c r="DX29" s="360"/>
      <c r="DY29" s="360"/>
      <c r="DZ29" s="360"/>
      <c r="EA29" s="360"/>
      <c r="EB29" s="360"/>
      <c r="EC29" s="360"/>
      <c r="ED29" s="360"/>
      <c r="EE29" s="360"/>
      <c r="EF29" s="360"/>
      <c r="EG29" s="360"/>
      <c r="EH29" s="360"/>
      <c r="EI29" s="360"/>
      <c r="EJ29" s="261"/>
      <c r="EK29" s="206" t="str">
        <f>IF('2.Students Name'!R24="NQ","NQ",IF('2.Students Name'!R24="I","I",IF('2.Students Name'!R24="T","T","")))</f>
        <v/>
      </c>
      <c r="EL29" s="258" t="str">
        <f t="shared" si="224"/>
        <v/>
      </c>
      <c r="EM29" s="159" t="str">
        <f t="shared" si="110"/>
        <v/>
      </c>
      <c r="EN29" s="159" t="str">
        <f t="shared" si="111"/>
        <v/>
      </c>
      <c r="EO29" s="159" t="str">
        <f t="shared" si="112"/>
        <v/>
      </c>
      <c r="EP29" s="160" t="str">
        <f t="shared" si="113"/>
        <v/>
      </c>
      <c r="EQ29" s="161" t="str">
        <f t="shared" si="114"/>
        <v/>
      </c>
      <c r="ER29" s="159" t="str">
        <f t="shared" si="115"/>
        <v/>
      </c>
      <c r="ES29" s="159" t="str">
        <f t="shared" si="116"/>
        <v/>
      </c>
      <c r="ET29" s="159" t="str">
        <f t="shared" si="117"/>
        <v/>
      </c>
      <c r="EU29" s="160" t="str">
        <f t="shared" si="118"/>
        <v/>
      </c>
      <c r="EV29" s="161" t="str">
        <f t="shared" si="119"/>
        <v/>
      </c>
      <c r="EW29" s="159" t="str">
        <f t="shared" si="120"/>
        <v/>
      </c>
      <c r="EX29" s="159" t="str">
        <f t="shared" si="121"/>
        <v/>
      </c>
      <c r="EY29" s="159" t="str">
        <f t="shared" si="122"/>
        <v/>
      </c>
      <c r="EZ29" s="160" t="str">
        <f t="shared" si="123"/>
        <v/>
      </c>
      <c r="FA29" s="161" t="str">
        <f t="shared" si="124"/>
        <v/>
      </c>
      <c r="FB29" s="159" t="str">
        <f t="shared" si="125"/>
        <v/>
      </c>
      <c r="FC29" s="159" t="str">
        <f t="shared" si="126"/>
        <v/>
      </c>
      <c r="FD29" s="159" t="str">
        <f t="shared" si="127"/>
        <v/>
      </c>
      <c r="FE29" s="160" t="str">
        <f t="shared" si="128"/>
        <v/>
      </c>
      <c r="FF29" s="161" t="str">
        <f t="shared" si="129"/>
        <v/>
      </c>
      <c r="FG29" s="159" t="str">
        <f t="shared" si="130"/>
        <v/>
      </c>
      <c r="FH29" s="159" t="str">
        <f t="shared" si="131"/>
        <v/>
      </c>
      <c r="FI29" s="159" t="str">
        <f t="shared" si="132"/>
        <v/>
      </c>
      <c r="FJ29" s="160" t="str">
        <f t="shared" si="133"/>
        <v/>
      </c>
      <c r="FK29" s="161" t="str">
        <f t="shared" si="134"/>
        <v/>
      </c>
      <c r="FL29" s="159" t="str">
        <f t="shared" si="135"/>
        <v/>
      </c>
      <c r="FM29" s="159" t="str">
        <f t="shared" si="136"/>
        <v/>
      </c>
      <c r="FN29" s="159" t="str">
        <f t="shared" si="137"/>
        <v/>
      </c>
      <c r="FO29" s="160" t="str">
        <f t="shared" si="138"/>
        <v/>
      </c>
      <c r="FP29" s="161" t="str">
        <f t="shared" si="139"/>
        <v/>
      </c>
      <c r="FQ29" s="159" t="str">
        <f t="shared" si="140"/>
        <v/>
      </c>
      <c r="FR29" s="159" t="str">
        <f t="shared" si="141"/>
        <v/>
      </c>
      <c r="FS29" s="159" t="str">
        <f t="shared" si="142"/>
        <v/>
      </c>
      <c r="FT29" s="160" t="str">
        <f t="shared" si="143"/>
        <v/>
      </c>
      <c r="FU29" s="161" t="str">
        <f t="shared" si="144"/>
        <v/>
      </c>
      <c r="FV29" s="159" t="str">
        <f t="shared" si="145"/>
        <v/>
      </c>
      <c r="FW29" s="159" t="str">
        <f t="shared" si="146"/>
        <v/>
      </c>
      <c r="FX29" s="159" t="str">
        <f t="shared" si="147"/>
        <v/>
      </c>
      <c r="FY29" s="160" t="str">
        <f t="shared" si="148"/>
        <v/>
      </c>
      <c r="FZ29" s="161" t="str">
        <f t="shared" si="149"/>
        <v/>
      </c>
      <c r="GA29" s="159" t="str">
        <f t="shared" si="150"/>
        <v/>
      </c>
      <c r="GB29" s="159" t="str">
        <f t="shared" si="151"/>
        <v/>
      </c>
      <c r="GC29" s="159" t="str">
        <f t="shared" si="152"/>
        <v/>
      </c>
      <c r="GD29" s="160" t="str">
        <f t="shared" si="153"/>
        <v/>
      </c>
      <c r="GE29" s="161" t="str">
        <f t="shared" si="154"/>
        <v/>
      </c>
      <c r="GF29" s="159" t="str">
        <f t="shared" si="155"/>
        <v/>
      </c>
      <c r="GG29" s="159" t="str">
        <f t="shared" si="156"/>
        <v/>
      </c>
      <c r="GH29" s="159" t="str">
        <f t="shared" si="157"/>
        <v/>
      </c>
      <c r="GI29" s="160" t="str">
        <f t="shared" si="158"/>
        <v/>
      </c>
      <c r="GJ29" s="161" t="str">
        <f t="shared" si="225"/>
        <v/>
      </c>
      <c r="GK29" s="159" t="str">
        <f t="shared" si="159"/>
        <v/>
      </c>
      <c r="GL29" s="159" t="str">
        <f t="shared" si="160"/>
        <v/>
      </c>
      <c r="GM29" s="159" t="str">
        <f t="shared" si="161"/>
        <v/>
      </c>
      <c r="GN29" s="160" t="str">
        <f t="shared" si="162"/>
        <v/>
      </c>
      <c r="GO29" s="161" t="str">
        <f t="shared" si="163"/>
        <v/>
      </c>
      <c r="GP29" s="159" t="str">
        <f t="shared" si="164"/>
        <v/>
      </c>
      <c r="GQ29" s="159" t="str">
        <f t="shared" si="165"/>
        <v/>
      </c>
      <c r="GR29" s="159" t="str">
        <f t="shared" si="166"/>
        <v/>
      </c>
      <c r="GS29" s="160" t="str">
        <f t="shared" si="167"/>
        <v/>
      </c>
      <c r="GT29" s="161" t="str">
        <f t="shared" si="168"/>
        <v/>
      </c>
      <c r="GU29" s="159" t="str">
        <f t="shared" si="169"/>
        <v/>
      </c>
      <c r="GV29" s="159" t="str">
        <f t="shared" si="170"/>
        <v/>
      </c>
      <c r="GW29" s="159" t="str">
        <f t="shared" si="171"/>
        <v/>
      </c>
      <c r="GX29" s="160" t="str">
        <f t="shared" si="172"/>
        <v/>
      </c>
      <c r="GY29" s="161" t="str">
        <f t="shared" si="173"/>
        <v/>
      </c>
      <c r="GZ29" s="159" t="str">
        <f t="shared" si="174"/>
        <v/>
      </c>
      <c r="HA29" s="159" t="str">
        <f t="shared" si="175"/>
        <v/>
      </c>
      <c r="HB29" s="159" t="str">
        <f t="shared" si="176"/>
        <v/>
      </c>
      <c r="HC29" s="160" t="str">
        <f t="shared" si="177"/>
        <v/>
      </c>
      <c r="HD29" s="161" t="str">
        <f t="shared" si="178"/>
        <v/>
      </c>
      <c r="HE29" s="159" t="str">
        <f t="shared" si="179"/>
        <v/>
      </c>
      <c r="HF29" s="159" t="str">
        <f t="shared" si="180"/>
        <v/>
      </c>
      <c r="HG29" s="159" t="str">
        <f t="shared" si="181"/>
        <v/>
      </c>
      <c r="HH29" s="160" t="str">
        <f t="shared" si="182"/>
        <v/>
      </c>
      <c r="HI29" s="161" t="str">
        <f t="shared" si="183"/>
        <v/>
      </c>
      <c r="HJ29" s="159" t="str">
        <f t="shared" si="184"/>
        <v/>
      </c>
      <c r="HK29" s="159" t="str">
        <f t="shared" si="185"/>
        <v/>
      </c>
      <c r="HL29" s="159" t="str">
        <f t="shared" si="186"/>
        <v/>
      </c>
      <c r="HM29" s="160" t="str">
        <f t="shared" si="187"/>
        <v/>
      </c>
      <c r="HN29" s="161" t="str">
        <f t="shared" si="188"/>
        <v/>
      </c>
      <c r="HO29" s="159" t="str">
        <f t="shared" si="189"/>
        <v/>
      </c>
      <c r="HP29" s="159" t="str">
        <f t="shared" si="190"/>
        <v/>
      </c>
      <c r="HQ29" s="159" t="str">
        <f t="shared" si="191"/>
        <v/>
      </c>
      <c r="HR29" s="160" t="str">
        <f t="shared" si="192"/>
        <v/>
      </c>
      <c r="HS29" s="161" t="str">
        <f t="shared" si="193"/>
        <v/>
      </c>
      <c r="HT29" s="159" t="str">
        <f t="shared" si="194"/>
        <v/>
      </c>
      <c r="HU29" s="159" t="str">
        <f t="shared" si="195"/>
        <v/>
      </c>
      <c r="HV29" s="159" t="str">
        <f t="shared" si="196"/>
        <v/>
      </c>
      <c r="HW29" s="160" t="str">
        <f t="shared" si="197"/>
        <v/>
      </c>
      <c r="HX29" s="161" t="str">
        <f t="shared" si="198"/>
        <v/>
      </c>
      <c r="HY29" s="159" t="str">
        <f t="shared" si="199"/>
        <v/>
      </c>
      <c r="HZ29" s="159" t="str">
        <f t="shared" si="200"/>
        <v/>
      </c>
      <c r="IA29" s="159" t="str">
        <f t="shared" si="201"/>
        <v/>
      </c>
      <c r="IB29" s="160" t="str">
        <f t="shared" si="202"/>
        <v/>
      </c>
      <c r="IC29" s="161" t="str">
        <f t="shared" si="203"/>
        <v/>
      </c>
      <c r="ID29" s="159" t="str">
        <f t="shared" si="204"/>
        <v/>
      </c>
      <c r="IE29" s="159" t="str">
        <f t="shared" si="205"/>
        <v/>
      </c>
      <c r="IF29" s="159" t="str">
        <f t="shared" si="206"/>
        <v/>
      </c>
      <c r="IG29" s="160" t="str">
        <f t="shared" si="207"/>
        <v/>
      </c>
      <c r="IH29" s="161" t="str">
        <f t="shared" si="226"/>
        <v/>
      </c>
      <c r="II29" s="159" t="str">
        <f t="shared" si="208"/>
        <v/>
      </c>
      <c r="IJ29" s="159" t="str">
        <f t="shared" si="209"/>
        <v/>
      </c>
      <c r="IK29" s="159" t="str">
        <f t="shared" si="210"/>
        <v/>
      </c>
      <c r="IL29" s="160" t="str">
        <f t="shared" si="211"/>
        <v/>
      </c>
      <c r="IM29" s="161" t="str">
        <f t="shared" si="212"/>
        <v/>
      </c>
      <c r="IN29" s="159" t="str">
        <f t="shared" si="213"/>
        <v/>
      </c>
      <c r="IO29" s="159" t="str">
        <f t="shared" si="214"/>
        <v/>
      </c>
      <c r="IP29" s="159" t="str">
        <f t="shared" si="215"/>
        <v/>
      </c>
      <c r="IQ29" s="160" t="str">
        <f t="shared" si="216"/>
        <v/>
      </c>
      <c r="IR29" s="206" t="str">
        <f>IF('2.Students Name'!R24="NQ","NQ",IF('2.Students Name'!R24="I","I",IF('2.Students Name'!R24="T","T","")))</f>
        <v/>
      </c>
    </row>
    <row r="30" spans="1:252" ht="17.25" customHeight="1">
      <c r="A30" s="216" t="str">
        <f>IF('2.Students Name'!C25="","",'2.Students Name'!C25)</f>
        <v/>
      </c>
      <c r="B30" s="217" t="str">
        <f>IF('2.Students Name'!D25="","",'2.Students Name'!D25)</f>
        <v/>
      </c>
      <c r="C30" s="218">
        <v>21</v>
      </c>
      <c r="D30" s="219"/>
      <c r="E30" s="220"/>
      <c r="F30" s="220"/>
      <c r="G30" s="220"/>
      <c r="H30" s="221"/>
      <c r="I30" s="219"/>
      <c r="J30" s="220"/>
      <c r="K30" s="220"/>
      <c r="L30" s="220"/>
      <c r="M30" s="221"/>
      <c r="N30" s="219"/>
      <c r="O30" s="220"/>
      <c r="P30" s="220"/>
      <c r="Q30" s="220"/>
      <c r="R30" s="221"/>
      <c r="S30" s="219"/>
      <c r="T30" s="220"/>
      <c r="U30" s="220"/>
      <c r="V30" s="220"/>
      <c r="W30" s="221"/>
      <c r="X30" s="219"/>
      <c r="Y30" s="220"/>
      <c r="Z30" s="220"/>
      <c r="AA30" s="220"/>
      <c r="AB30" s="221"/>
      <c r="AC30" s="219"/>
      <c r="AD30" s="220"/>
      <c r="AE30" s="220"/>
      <c r="AF30" s="220"/>
      <c r="AG30" s="221"/>
      <c r="AH30" s="219"/>
      <c r="AI30" s="220"/>
      <c r="AJ30" s="220"/>
      <c r="AK30" s="220"/>
      <c r="AL30" s="221"/>
      <c r="AM30" s="219"/>
      <c r="AN30" s="220"/>
      <c r="AO30" s="220"/>
      <c r="AP30" s="220"/>
      <c r="AQ30" s="221"/>
      <c r="AR30" s="219"/>
      <c r="AS30" s="220"/>
      <c r="AT30" s="220"/>
      <c r="AU30" s="220"/>
      <c r="AV30" s="221"/>
      <c r="AW30" s="219"/>
      <c r="AX30" s="220"/>
      <c r="AY30" s="220"/>
      <c r="AZ30" s="220"/>
      <c r="BA30" s="221"/>
      <c r="BB30" s="218">
        <v>21</v>
      </c>
      <c r="BC30" s="219"/>
      <c r="BD30" s="220"/>
      <c r="BE30" s="220"/>
      <c r="BF30" s="220"/>
      <c r="BG30" s="221"/>
      <c r="BH30" s="219"/>
      <c r="BI30" s="220"/>
      <c r="BJ30" s="220"/>
      <c r="BK30" s="220"/>
      <c r="BL30" s="221"/>
      <c r="BM30" s="219"/>
      <c r="BN30" s="220"/>
      <c r="BO30" s="220"/>
      <c r="BP30" s="220"/>
      <c r="BQ30" s="221"/>
      <c r="BR30" s="219"/>
      <c r="BS30" s="220"/>
      <c r="BT30" s="220"/>
      <c r="BU30" s="220"/>
      <c r="BV30" s="221"/>
      <c r="BW30" s="219"/>
      <c r="BX30" s="220"/>
      <c r="BY30" s="220"/>
      <c r="BZ30" s="220"/>
      <c r="CA30" s="221"/>
      <c r="CB30" s="219"/>
      <c r="CC30" s="220"/>
      <c r="CD30" s="220"/>
      <c r="CE30" s="220"/>
      <c r="CF30" s="221"/>
      <c r="CG30" s="219"/>
      <c r="CH30" s="220"/>
      <c r="CI30" s="220"/>
      <c r="CJ30" s="220"/>
      <c r="CK30" s="221"/>
      <c r="CL30" s="219"/>
      <c r="CM30" s="220"/>
      <c r="CN30" s="220"/>
      <c r="CO30" s="220"/>
      <c r="CP30" s="221"/>
      <c r="CQ30" s="219"/>
      <c r="CR30" s="220"/>
      <c r="CS30" s="220"/>
      <c r="CT30" s="220"/>
      <c r="CU30" s="221"/>
      <c r="CV30" s="219"/>
      <c r="CW30" s="220"/>
      <c r="CX30" s="220"/>
      <c r="CY30" s="220"/>
      <c r="CZ30" s="221"/>
      <c r="DA30" s="222" t="str">
        <f>IF('2.Students Name'!B25="","",'2.Students Name'!B25)</f>
        <v/>
      </c>
      <c r="DB30" s="216" t="str">
        <f>IF('2.Students Name'!C25="","",'2.Students Name'!C25)</f>
        <v/>
      </c>
      <c r="DC30" s="217" t="str">
        <f>IF('2.Students Name'!D25="","",'2.Students Name'!D25)</f>
        <v/>
      </c>
      <c r="DD30" s="218">
        <v>21</v>
      </c>
      <c r="DE30" s="219"/>
      <c r="DF30" s="220"/>
      <c r="DG30" s="220"/>
      <c r="DH30" s="220"/>
      <c r="DI30" s="221"/>
      <c r="DJ30" s="219"/>
      <c r="DK30" s="220"/>
      <c r="DL30" s="220"/>
      <c r="DM30" s="220"/>
      <c r="DN30" s="221"/>
      <c r="DO30" s="218" t="str">
        <f t="shared" si="217"/>
        <v/>
      </c>
      <c r="DP30" s="218" t="str">
        <f t="shared" si="218"/>
        <v/>
      </c>
      <c r="DQ30" s="218" t="str">
        <f t="shared" si="219"/>
        <v/>
      </c>
      <c r="DR30" s="218" t="str">
        <f t="shared" si="220"/>
        <v/>
      </c>
      <c r="DS30" s="218" t="str">
        <f t="shared" si="221"/>
        <v/>
      </c>
      <c r="DT30" s="218" t="str">
        <f t="shared" si="222"/>
        <v/>
      </c>
      <c r="DU30" s="223" t="str">
        <f t="shared" si="223"/>
        <v/>
      </c>
      <c r="DV30" s="264"/>
      <c r="DW30" s="360"/>
      <c r="DX30" s="360"/>
      <c r="DY30" s="360"/>
      <c r="DZ30" s="360"/>
      <c r="EA30" s="360"/>
      <c r="EB30" s="360"/>
      <c r="EC30" s="360"/>
      <c r="ED30" s="360"/>
      <c r="EE30" s="360"/>
      <c r="EF30" s="360"/>
      <c r="EG30" s="360"/>
      <c r="EH30" s="360"/>
      <c r="EI30" s="360"/>
      <c r="EJ30" s="261"/>
      <c r="EK30" s="206" t="str">
        <f>IF('2.Students Name'!R25="NQ","NQ",IF('2.Students Name'!R25="I","I",IF('2.Students Name'!R25="T","T","")))</f>
        <v/>
      </c>
      <c r="EL30" s="258" t="str">
        <f t="shared" si="224"/>
        <v/>
      </c>
      <c r="EM30" s="159" t="str">
        <f t="shared" si="110"/>
        <v/>
      </c>
      <c r="EN30" s="159" t="str">
        <f t="shared" si="111"/>
        <v/>
      </c>
      <c r="EO30" s="159" t="str">
        <f t="shared" si="112"/>
        <v/>
      </c>
      <c r="EP30" s="160" t="str">
        <f t="shared" si="113"/>
        <v/>
      </c>
      <c r="EQ30" s="161" t="str">
        <f t="shared" si="114"/>
        <v/>
      </c>
      <c r="ER30" s="159" t="str">
        <f t="shared" si="115"/>
        <v/>
      </c>
      <c r="ES30" s="159" t="str">
        <f t="shared" si="116"/>
        <v/>
      </c>
      <c r="ET30" s="159" t="str">
        <f t="shared" si="117"/>
        <v/>
      </c>
      <c r="EU30" s="160" t="str">
        <f t="shared" si="118"/>
        <v/>
      </c>
      <c r="EV30" s="161" t="str">
        <f t="shared" si="119"/>
        <v/>
      </c>
      <c r="EW30" s="159" t="str">
        <f t="shared" si="120"/>
        <v/>
      </c>
      <c r="EX30" s="159" t="str">
        <f t="shared" si="121"/>
        <v/>
      </c>
      <c r="EY30" s="159" t="str">
        <f t="shared" si="122"/>
        <v/>
      </c>
      <c r="EZ30" s="160" t="str">
        <f t="shared" si="123"/>
        <v/>
      </c>
      <c r="FA30" s="161" t="str">
        <f t="shared" si="124"/>
        <v/>
      </c>
      <c r="FB30" s="159" t="str">
        <f t="shared" si="125"/>
        <v/>
      </c>
      <c r="FC30" s="159" t="str">
        <f t="shared" si="126"/>
        <v/>
      </c>
      <c r="FD30" s="159" t="str">
        <f t="shared" si="127"/>
        <v/>
      </c>
      <c r="FE30" s="160" t="str">
        <f t="shared" si="128"/>
        <v/>
      </c>
      <c r="FF30" s="161" t="str">
        <f t="shared" si="129"/>
        <v/>
      </c>
      <c r="FG30" s="159" t="str">
        <f t="shared" si="130"/>
        <v/>
      </c>
      <c r="FH30" s="159" t="str">
        <f t="shared" si="131"/>
        <v/>
      </c>
      <c r="FI30" s="159" t="str">
        <f t="shared" si="132"/>
        <v/>
      </c>
      <c r="FJ30" s="160" t="str">
        <f t="shared" si="133"/>
        <v/>
      </c>
      <c r="FK30" s="161" t="str">
        <f t="shared" si="134"/>
        <v/>
      </c>
      <c r="FL30" s="159" t="str">
        <f t="shared" si="135"/>
        <v/>
      </c>
      <c r="FM30" s="159" t="str">
        <f t="shared" si="136"/>
        <v/>
      </c>
      <c r="FN30" s="159" t="str">
        <f t="shared" si="137"/>
        <v/>
      </c>
      <c r="FO30" s="160" t="str">
        <f t="shared" si="138"/>
        <v/>
      </c>
      <c r="FP30" s="161" t="str">
        <f t="shared" si="139"/>
        <v/>
      </c>
      <c r="FQ30" s="159" t="str">
        <f t="shared" si="140"/>
        <v/>
      </c>
      <c r="FR30" s="159" t="str">
        <f t="shared" si="141"/>
        <v/>
      </c>
      <c r="FS30" s="159" t="str">
        <f t="shared" si="142"/>
        <v/>
      </c>
      <c r="FT30" s="160" t="str">
        <f t="shared" si="143"/>
        <v/>
      </c>
      <c r="FU30" s="161" t="str">
        <f t="shared" si="144"/>
        <v/>
      </c>
      <c r="FV30" s="159" t="str">
        <f t="shared" si="145"/>
        <v/>
      </c>
      <c r="FW30" s="159" t="str">
        <f t="shared" si="146"/>
        <v/>
      </c>
      <c r="FX30" s="159" t="str">
        <f t="shared" si="147"/>
        <v/>
      </c>
      <c r="FY30" s="160" t="str">
        <f t="shared" si="148"/>
        <v/>
      </c>
      <c r="FZ30" s="161" t="str">
        <f t="shared" si="149"/>
        <v/>
      </c>
      <c r="GA30" s="159" t="str">
        <f t="shared" si="150"/>
        <v/>
      </c>
      <c r="GB30" s="159" t="str">
        <f t="shared" si="151"/>
        <v/>
      </c>
      <c r="GC30" s="159" t="str">
        <f t="shared" si="152"/>
        <v/>
      </c>
      <c r="GD30" s="160" t="str">
        <f t="shared" si="153"/>
        <v/>
      </c>
      <c r="GE30" s="161" t="str">
        <f t="shared" si="154"/>
        <v/>
      </c>
      <c r="GF30" s="159" t="str">
        <f t="shared" si="155"/>
        <v/>
      </c>
      <c r="GG30" s="159" t="str">
        <f t="shared" si="156"/>
        <v/>
      </c>
      <c r="GH30" s="159" t="str">
        <f t="shared" si="157"/>
        <v/>
      </c>
      <c r="GI30" s="160" t="str">
        <f t="shared" si="158"/>
        <v/>
      </c>
      <c r="GJ30" s="161" t="str">
        <f t="shared" si="225"/>
        <v/>
      </c>
      <c r="GK30" s="159" t="str">
        <f t="shared" si="159"/>
        <v/>
      </c>
      <c r="GL30" s="159" t="str">
        <f t="shared" si="160"/>
        <v/>
      </c>
      <c r="GM30" s="159" t="str">
        <f t="shared" si="161"/>
        <v/>
      </c>
      <c r="GN30" s="160" t="str">
        <f t="shared" si="162"/>
        <v/>
      </c>
      <c r="GO30" s="161" t="str">
        <f t="shared" si="163"/>
        <v/>
      </c>
      <c r="GP30" s="159" t="str">
        <f t="shared" si="164"/>
        <v/>
      </c>
      <c r="GQ30" s="159" t="str">
        <f t="shared" si="165"/>
        <v/>
      </c>
      <c r="GR30" s="159" t="str">
        <f t="shared" si="166"/>
        <v/>
      </c>
      <c r="GS30" s="160" t="str">
        <f t="shared" si="167"/>
        <v/>
      </c>
      <c r="GT30" s="161" t="str">
        <f t="shared" si="168"/>
        <v/>
      </c>
      <c r="GU30" s="159" t="str">
        <f t="shared" si="169"/>
        <v/>
      </c>
      <c r="GV30" s="159" t="str">
        <f t="shared" si="170"/>
        <v/>
      </c>
      <c r="GW30" s="159" t="str">
        <f t="shared" si="171"/>
        <v/>
      </c>
      <c r="GX30" s="160" t="str">
        <f t="shared" si="172"/>
        <v/>
      </c>
      <c r="GY30" s="161" t="str">
        <f t="shared" si="173"/>
        <v/>
      </c>
      <c r="GZ30" s="159" t="str">
        <f t="shared" si="174"/>
        <v/>
      </c>
      <c r="HA30" s="159" t="str">
        <f t="shared" si="175"/>
        <v/>
      </c>
      <c r="HB30" s="159" t="str">
        <f t="shared" si="176"/>
        <v/>
      </c>
      <c r="HC30" s="160" t="str">
        <f t="shared" si="177"/>
        <v/>
      </c>
      <c r="HD30" s="161" t="str">
        <f t="shared" si="178"/>
        <v/>
      </c>
      <c r="HE30" s="159" t="str">
        <f t="shared" si="179"/>
        <v/>
      </c>
      <c r="HF30" s="159" t="str">
        <f t="shared" si="180"/>
        <v/>
      </c>
      <c r="HG30" s="159" t="str">
        <f t="shared" si="181"/>
        <v/>
      </c>
      <c r="HH30" s="160" t="str">
        <f t="shared" si="182"/>
        <v/>
      </c>
      <c r="HI30" s="161" t="str">
        <f t="shared" si="183"/>
        <v/>
      </c>
      <c r="HJ30" s="159" t="str">
        <f t="shared" si="184"/>
        <v/>
      </c>
      <c r="HK30" s="159" t="str">
        <f t="shared" si="185"/>
        <v/>
      </c>
      <c r="HL30" s="159" t="str">
        <f t="shared" si="186"/>
        <v/>
      </c>
      <c r="HM30" s="160" t="str">
        <f t="shared" si="187"/>
        <v/>
      </c>
      <c r="HN30" s="161" t="str">
        <f t="shared" si="188"/>
        <v/>
      </c>
      <c r="HO30" s="159" t="str">
        <f t="shared" si="189"/>
        <v/>
      </c>
      <c r="HP30" s="159" t="str">
        <f t="shared" si="190"/>
        <v/>
      </c>
      <c r="HQ30" s="159" t="str">
        <f t="shared" si="191"/>
        <v/>
      </c>
      <c r="HR30" s="160" t="str">
        <f t="shared" si="192"/>
        <v/>
      </c>
      <c r="HS30" s="161" t="str">
        <f t="shared" si="193"/>
        <v/>
      </c>
      <c r="HT30" s="159" t="str">
        <f t="shared" si="194"/>
        <v/>
      </c>
      <c r="HU30" s="159" t="str">
        <f t="shared" si="195"/>
        <v/>
      </c>
      <c r="HV30" s="159" t="str">
        <f t="shared" si="196"/>
        <v/>
      </c>
      <c r="HW30" s="160" t="str">
        <f t="shared" si="197"/>
        <v/>
      </c>
      <c r="HX30" s="161" t="str">
        <f t="shared" si="198"/>
        <v/>
      </c>
      <c r="HY30" s="159" t="str">
        <f t="shared" si="199"/>
        <v/>
      </c>
      <c r="HZ30" s="159" t="str">
        <f t="shared" si="200"/>
        <v/>
      </c>
      <c r="IA30" s="159" t="str">
        <f t="shared" si="201"/>
        <v/>
      </c>
      <c r="IB30" s="160" t="str">
        <f t="shared" si="202"/>
        <v/>
      </c>
      <c r="IC30" s="161" t="str">
        <f t="shared" si="203"/>
        <v/>
      </c>
      <c r="ID30" s="159" t="str">
        <f t="shared" si="204"/>
        <v/>
      </c>
      <c r="IE30" s="159" t="str">
        <f t="shared" si="205"/>
        <v/>
      </c>
      <c r="IF30" s="159" t="str">
        <f t="shared" si="206"/>
        <v/>
      </c>
      <c r="IG30" s="160" t="str">
        <f t="shared" si="207"/>
        <v/>
      </c>
      <c r="IH30" s="161" t="str">
        <f t="shared" si="226"/>
        <v/>
      </c>
      <c r="II30" s="159" t="str">
        <f t="shared" si="208"/>
        <v/>
      </c>
      <c r="IJ30" s="159" t="str">
        <f t="shared" si="209"/>
        <v/>
      </c>
      <c r="IK30" s="159" t="str">
        <f t="shared" si="210"/>
        <v/>
      </c>
      <c r="IL30" s="160" t="str">
        <f t="shared" si="211"/>
        <v/>
      </c>
      <c r="IM30" s="161" t="str">
        <f t="shared" si="212"/>
        <v/>
      </c>
      <c r="IN30" s="159" t="str">
        <f t="shared" si="213"/>
        <v/>
      </c>
      <c r="IO30" s="159" t="str">
        <f t="shared" si="214"/>
        <v/>
      </c>
      <c r="IP30" s="159" t="str">
        <f t="shared" si="215"/>
        <v/>
      </c>
      <c r="IQ30" s="160" t="str">
        <f t="shared" si="216"/>
        <v/>
      </c>
      <c r="IR30" s="206" t="str">
        <f>IF('2.Students Name'!R25="NQ","NQ",IF('2.Students Name'!R25="I","I",IF('2.Students Name'!R25="T","T","")))</f>
        <v/>
      </c>
    </row>
    <row r="31" spans="1:252" ht="17.25" customHeight="1">
      <c r="A31" s="216" t="str">
        <f>IF('2.Students Name'!C26="","",'2.Students Name'!C26)</f>
        <v/>
      </c>
      <c r="B31" s="217" t="str">
        <f>IF('2.Students Name'!D26="","",'2.Students Name'!D26)</f>
        <v/>
      </c>
      <c r="C31" s="218">
        <v>22</v>
      </c>
      <c r="D31" s="219"/>
      <c r="E31" s="220"/>
      <c r="F31" s="220"/>
      <c r="G31" s="220"/>
      <c r="H31" s="221"/>
      <c r="I31" s="219"/>
      <c r="J31" s="220"/>
      <c r="K31" s="220"/>
      <c r="L31" s="220"/>
      <c r="M31" s="221"/>
      <c r="N31" s="219"/>
      <c r="O31" s="220"/>
      <c r="P31" s="220"/>
      <c r="Q31" s="220"/>
      <c r="R31" s="221"/>
      <c r="S31" s="219"/>
      <c r="T31" s="220"/>
      <c r="U31" s="220"/>
      <c r="V31" s="220"/>
      <c r="W31" s="221"/>
      <c r="X31" s="219"/>
      <c r="Y31" s="220"/>
      <c r="Z31" s="220"/>
      <c r="AA31" s="220"/>
      <c r="AB31" s="221"/>
      <c r="AC31" s="219"/>
      <c r="AD31" s="220"/>
      <c r="AE31" s="220"/>
      <c r="AF31" s="220"/>
      <c r="AG31" s="221"/>
      <c r="AH31" s="219"/>
      <c r="AI31" s="220"/>
      <c r="AJ31" s="220"/>
      <c r="AK31" s="220"/>
      <c r="AL31" s="221"/>
      <c r="AM31" s="219"/>
      <c r="AN31" s="220"/>
      <c r="AO31" s="220"/>
      <c r="AP31" s="220"/>
      <c r="AQ31" s="221"/>
      <c r="AR31" s="219"/>
      <c r="AS31" s="220"/>
      <c r="AT31" s="220"/>
      <c r="AU31" s="220"/>
      <c r="AV31" s="221"/>
      <c r="AW31" s="219"/>
      <c r="AX31" s="220"/>
      <c r="AY31" s="220"/>
      <c r="AZ31" s="220"/>
      <c r="BA31" s="221"/>
      <c r="BB31" s="218">
        <v>22</v>
      </c>
      <c r="BC31" s="219"/>
      <c r="BD31" s="220"/>
      <c r="BE31" s="220"/>
      <c r="BF31" s="220"/>
      <c r="BG31" s="221"/>
      <c r="BH31" s="219"/>
      <c r="BI31" s="220"/>
      <c r="BJ31" s="220"/>
      <c r="BK31" s="220"/>
      <c r="BL31" s="221"/>
      <c r="BM31" s="219"/>
      <c r="BN31" s="220"/>
      <c r="BO31" s="220"/>
      <c r="BP31" s="220"/>
      <c r="BQ31" s="221"/>
      <c r="BR31" s="219"/>
      <c r="BS31" s="220"/>
      <c r="BT31" s="220"/>
      <c r="BU31" s="220"/>
      <c r="BV31" s="221"/>
      <c r="BW31" s="219"/>
      <c r="BX31" s="220"/>
      <c r="BY31" s="220"/>
      <c r="BZ31" s="220"/>
      <c r="CA31" s="221"/>
      <c r="CB31" s="219"/>
      <c r="CC31" s="220"/>
      <c r="CD31" s="220"/>
      <c r="CE31" s="220"/>
      <c r="CF31" s="221"/>
      <c r="CG31" s="219"/>
      <c r="CH31" s="220"/>
      <c r="CI31" s="220"/>
      <c r="CJ31" s="220"/>
      <c r="CK31" s="221"/>
      <c r="CL31" s="219"/>
      <c r="CM31" s="220"/>
      <c r="CN31" s="220"/>
      <c r="CO31" s="220"/>
      <c r="CP31" s="221"/>
      <c r="CQ31" s="219"/>
      <c r="CR31" s="220"/>
      <c r="CS31" s="220"/>
      <c r="CT31" s="220"/>
      <c r="CU31" s="221"/>
      <c r="CV31" s="219"/>
      <c r="CW31" s="220"/>
      <c r="CX31" s="220"/>
      <c r="CY31" s="220"/>
      <c r="CZ31" s="221"/>
      <c r="DA31" s="222" t="str">
        <f>IF('2.Students Name'!B26="","",'2.Students Name'!B26)</f>
        <v/>
      </c>
      <c r="DB31" s="216" t="str">
        <f>IF('2.Students Name'!C26="","",'2.Students Name'!C26)</f>
        <v/>
      </c>
      <c r="DC31" s="217" t="str">
        <f>IF('2.Students Name'!D26="","",'2.Students Name'!D26)</f>
        <v/>
      </c>
      <c r="DD31" s="218">
        <v>22</v>
      </c>
      <c r="DE31" s="219"/>
      <c r="DF31" s="220"/>
      <c r="DG31" s="220"/>
      <c r="DH31" s="220"/>
      <c r="DI31" s="221"/>
      <c r="DJ31" s="219"/>
      <c r="DK31" s="220"/>
      <c r="DL31" s="220"/>
      <c r="DM31" s="220"/>
      <c r="DN31" s="221"/>
      <c r="DO31" s="218" t="str">
        <f t="shared" si="217"/>
        <v/>
      </c>
      <c r="DP31" s="218" t="str">
        <f t="shared" si="218"/>
        <v/>
      </c>
      <c r="DQ31" s="218" t="str">
        <f t="shared" si="219"/>
        <v/>
      </c>
      <c r="DR31" s="218" t="str">
        <f t="shared" si="220"/>
        <v/>
      </c>
      <c r="DS31" s="218" t="str">
        <f t="shared" si="221"/>
        <v/>
      </c>
      <c r="DT31" s="218" t="str">
        <f t="shared" si="222"/>
        <v/>
      </c>
      <c r="DU31" s="223" t="str">
        <f t="shared" si="223"/>
        <v/>
      </c>
      <c r="DV31" s="264"/>
      <c r="DW31" s="360"/>
      <c r="DX31" s="360"/>
      <c r="DY31" s="360"/>
      <c r="DZ31" s="360"/>
      <c r="EA31" s="360"/>
      <c r="EB31" s="360"/>
      <c r="EC31" s="360"/>
      <c r="ED31" s="360"/>
      <c r="EE31" s="360"/>
      <c r="EF31" s="360"/>
      <c r="EG31" s="360"/>
      <c r="EH31" s="360"/>
      <c r="EI31" s="360"/>
      <c r="EJ31" s="261"/>
      <c r="EK31" s="206" t="str">
        <f>IF('2.Students Name'!R26="NQ","NQ",IF('2.Students Name'!R26="I","I",IF('2.Students Name'!R26="T","T","")))</f>
        <v/>
      </c>
      <c r="EL31" s="258" t="str">
        <f t="shared" si="224"/>
        <v/>
      </c>
      <c r="EM31" s="159" t="str">
        <f t="shared" si="110"/>
        <v/>
      </c>
      <c r="EN31" s="159" t="str">
        <f t="shared" si="111"/>
        <v/>
      </c>
      <c r="EO31" s="159" t="str">
        <f t="shared" si="112"/>
        <v/>
      </c>
      <c r="EP31" s="160" t="str">
        <f t="shared" si="113"/>
        <v/>
      </c>
      <c r="EQ31" s="161" t="str">
        <f t="shared" si="114"/>
        <v/>
      </c>
      <c r="ER31" s="159" t="str">
        <f t="shared" si="115"/>
        <v/>
      </c>
      <c r="ES31" s="159" t="str">
        <f t="shared" si="116"/>
        <v/>
      </c>
      <c r="ET31" s="159" t="str">
        <f t="shared" si="117"/>
        <v/>
      </c>
      <c r="EU31" s="160" t="str">
        <f t="shared" si="118"/>
        <v/>
      </c>
      <c r="EV31" s="161" t="str">
        <f t="shared" si="119"/>
        <v/>
      </c>
      <c r="EW31" s="159" t="str">
        <f t="shared" si="120"/>
        <v/>
      </c>
      <c r="EX31" s="159" t="str">
        <f t="shared" si="121"/>
        <v/>
      </c>
      <c r="EY31" s="159" t="str">
        <f t="shared" si="122"/>
        <v/>
      </c>
      <c r="EZ31" s="160" t="str">
        <f t="shared" si="123"/>
        <v/>
      </c>
      <c r="FA31" s="161" t="str">
        <f t="shared" si="124"/>
        <v/>
      </c>
      <c r="FB31" s="159" t="str">
        <f t="shared" si="125"/>
        <v/>
      </c>
      <c r="FC31" s="159" t="str">
        <f t="shared" si="126"/>
        <v/>
      </c>
      <c r="FD31" s="159" t="str">
        <f t="shared" si="127"/>
        <v/>
      </c>
      <c r="FE31" s="160" t="str">
        <f t="shared" si="128"/>
        <v/>
      </c>
      <c r="FF31" s="161" t="str">
        <f t="shared" si="129"/>
        <v/>
      </c>
      <c r="FG31" s="159" t="str">
        <f t="shared" si="130"/>
        <v/>
      </c>
      <c r="FH31" s="159" t="str">
        <f t="shared" si="131"/>
        <v/>
      </c>
      <c r="FI31" s="159" t="str">
        <f t="shared" si="132"/>
        <v/>
      </c>
      <c r="FJ31" s="160" t="str">
        <f t="shared" si="133"/>
        <v/>
      </c>
      <c r="FK31" s="161" t="str">
        <f t="shared" si="134"/>
        <v/>
      </c>
      <c r="FL31" s="159" t="str">
        <f t="shared" si="135"/>
        <v/>
      </c>
      <c r="FM31" s="159" t="str">
        <f t="shared" si="136"/>
        <v/>
      </c>
      <c r="FN31" s="159" t="str">
        <f t="shared" si="137"/>
        <v/>
      </c>
      <c r="FO31" s="160" t="str">
        <f t="shared" si="138"/>
        <v/>
      </c>
      <c r="FP31" s="161" t="str">
        <f t="shared" si="139"/>
        <v/>
      </c>
      <c r="FQ31" s="159" t="str">
        <f t="shared" si="140"/>
        <v/>
      </c>
      <c r="FR31" s="159" t="str">
        <f t="shared" si="141"/>
        <v/>
      </c>
      <c r="FS31" s="159" t="str">
        <f t="shared" si="142"/>
        <v/>
      </c>
      <c r="FT31" s="160" t="str">
        <f t="shared" si="143"/>
        <v/>
      </c>
      <c r="FU31" s="161" t="str">
        <f t="shared" si="144"/>
        <v/>
      </c>
      <c r="FV31" s="159" t="str">
        <f t="shared" si="145"/>
        <v/>
      </c>
      <c r="FW31" s="159" t="str">
        <f t="shared" si="146"/>
        <v/>
      </c>
      <c r="FX31" s="159" t="str">
        <f t="shared" si="147"/>
        <v/>
      </c>
      <c r="FY31" s="160" t="str">
        <f t="shared" si="148"/>
        <v/>
      </c>
      <c r="FZ31" s="161" t="str">
        <f t="shared" si="149"/>
        <v/>
      </c>
      <c r="GA31" s="159" t="str">
        <f t="shared" si="150"/>
        <v/>
      </c>
      <c r="GB31" s="159" t="str">
        <f t="shared" si="151"/>
        <v/>
      </c>
      <c r="GC31" s="159" t="str">
        <f t="shared" si="152"/>
        <v/>
      </c>
      <c r="GD31" s="160" t="str">
        <f t="shared" si="153"/>
        <v/>
      </c>
      <c r="GE31" s="161" t="str">
        <f t="shared" si="154"/>
        <v/>
      </c>
      <c r="GF31" s="159" t="str">
        <f t="shared" si="155"/>
        <v/>
      </c>
      <c r="GG31" s="159" t="str">
        <f t="shared" si="156"/>
        <v/>
      </c>
      <c r="GH31" s="159" t="str">
        <f t="shared" si="157"/>
        <v/>
      </c>
      <c r="GI31" s="160" t="str">
        <f t="shared" si="158"/>
        <v/>
      </c>
      <c r="GJ31" s="161" t="str">
        <f t="shared" si="225"/>
        <v/>
      </c>
      <c r="GK31" s="159" t="str">
        <f t="shared" si="159"/>
        <v/>
      </c>
      <c r="GL31" s="159" t="str">
        <f t="shared" si="160"/>
        <v/>
      </c>
      <c r="GM31" s="159" t="str">
        <f t="shared" si="161"/>
        <v/>
      </c>
      <c r="GN31" s="160" t="str">
        <f t="shared" si="162"/>
        <v/>
      </c>
      <c r="GO31" s="161" t="str">
        <f t="shared" si="163"/>
        <v/>
      </c>
      <c r="GP31" s="159" t="str">
        <f t="shared" si="164"/>
        <v/>
      </c>
      <c r="GQ31" s="159" t="str">
        <f t="shared" si="165"/>
        <v/>
      </c>
      <c r="GR31" s="159" t="str">
        <f t="shared" si="166"/>
        <v/>
      </c>
      <c r="GS31" s="160" t="str">
        <f t="shared" si="167"/>
        <v/>
      </c>
      <c r="GT31" s="161" t="str">
        <f t="shared" si="168"/>
        <v/>
      </c>
      <c r="GU31" s="159" t="str">
        <f t="shared" si="169"/>
        <v/>
      </c>
      <c r="GV31" s="159" t="str">
        <f t="shared" si="170"/>
        <v/>
      </c>
      <c r="GW31" s="159" t="str">
        <f t="shared" si="171"/>
        <v/>
      </c>
      <c r="GX31" s="160" t="str">
        <f t="shared" si="172"/>
        <v/>
      </c>
      <c r="GY31" s="161" t="str">
        <f t="shared" si="173"/>
        <v/>
      </c>
      <c r="GZ31" s="159" t="str">
        <f t="shared" si="174"/>
        <v/>
      </c>
      <c r="HA31" s="159" t="str">
        <f t="shared" si="175"/>
        <v/>
      </c>
      <c r="HB31" s="159" t="str">
        <f t="shared" si="176"/>
        <v/>
      </c>
      <c r="HC31" s="160" t="str">
        <f t="shared" si="177"/>
        <v/>
      </c>
      <c r="HD31" s="161" t="str">
        <f t="shared" si="178"/>
        <v/>
      </c>
      <c r="HE31" s="159" t="str">
        <f t="shared" si="179"/>
        <v/>
      </c>
      <c r="HF31" s="159" t="str">
        <f t="shared" si="180"/>
        <v/>
      </c>
      <c r="HG31" s="159" t="str">
        <f t="shared" si="181"/>
        <v/>
      </c>
      <c r="HH31" s="160" t="str">
        <f t="shared" si="182"/>
        <v/>
      </c>
      <c r="HI31" s="161" t="str">
        <f t="shared" si="183"/>
        <v/>
      </c>
      <c r="HJ31" s="159" t="str">
        <f t="shared" si="184"/>
        <v/>
      </c>
      <c r="HK31" s="159" t="str">
        <f t="shared" si="185"/>
        <v/>
      </c>
      <c r="HL31" s="159" t="str">
        <f t="shared" si="186"/>
        <v/>
      </c>
      <c r="HM31" s="160" t="str">
        <f t="shared" si="187"/>
        <v/>
      </c>
      <c r="HN31" s="161" t="str">
        <f t="shared" si="188"/>
        <v/>
      </c>
      <c r="HO31" s="159" t="str">
        <f t="shared" si="189"/>
        <v/>
      </c>
      <c r="HP31" s="159" t="str">
        <f t="shared" si="190"/>
        <v/>
      </c>
      <c r="HQ31" s="159" t="str">
        <f t="shared" si="191"/>
        <v/>
      </c>
      <c r="HR31" s="160" t="str">
        <f t="shared" si="192"/>
        <v/>
      </c>
      <c r="HS31" s="161" t="str">
        <f t="shared" si="193"/>
        <v/>
      </c>
      <c r="HT31" s="159" t="str">
        <f t="shared" si="194"/>
        <v/>
      </c>
      <c r="HU31" s="159" t="str">
        <f t="shared" si="195"/>
        <v/>
      </c>
      <c r="HV31" s="159" t="str">
        <f t="shared" si="196"/>
        <v/>
      </c>
      <c r="HW31" s="160" t="str">
        <f t="shared" si="197"/>
        <v/>
      </c>
      <c r="HX31" s="161" t="str">
        <f t="shared" si="198"/>
        <v/>
      </c>
      <c r="HY31" s="159" t="str">
        <f t="shared" si="199"/>
        <v/>
      </c>
      <c r="HZ31" s="159" t="str">
        <f t="shared" si="200"/>
        <v/>
      </c>
      <c r="IA31" s="159" t="str">
        <f t="shared" si="201"/>
        <v/>
      </c>
      <c r="IB31" s="160" t="str">
        <f t="shared" si="202"/>
        <v/>
      </c>
      <c r="IC31" s="161" t="str">
        <f t="shared" si="203"/>
        <v/>
      </c>
      <c r="ID31" s="159" t="str">
        <f t="shared" si="204"/>
        <v/>
      </c>
      <c r="IE31" s="159" t="str">
        <f t="shared" si="205"/>
        <v/>
      </c>
      <c r="IF31" s="159" t="str">
        <f t="shared" si="206"/>
        <v/>
      </c>
      <c r="IG31" s="160" t="str">
        <f t="shared" si="207"/>
        <v/>
      </c>
      <c r="IH31" s="161" t="str">
        <f t="shared" si="226"/>
        <v/>
      </c>
      <c r="II31" s="159" t="str">
        <f t="shared" si="208"/>
        <v/>
      </c>
      <c r="IJ31" s="159" t="str">
        <f t="shared" si="209"/>
        <v/>
      </c>
      <c r="IK31" s="159" t="str">
        <f t="shared" si="210"/>
        <v/>
      </c>
      <c r="IL31" s="160" t="str">
        <f t="shared" si="211"/>
        <v/>
      </c>
      <c r="IM31" s="161" t="str">
        <f t="shared" si="212"/>
        <v/>
      </c>
      <c r="IN31" s="159" t="str">
        <f t="shared" si="213"/>
        <v/>
      </c>
      <c r="IO31" s="159" t="str">
        <f t="shared" si="214"/>
        <v/>
      </c>
      <c r="IP31" s="159" t="str">
        <f t="shared" si="215"/>
        <v/>
      </c>
      <c r="IQ31" s="160" t="str">
        <f t="shared" si="216"/>
        <v/>
      </c>
      <c r="IR31" s="206" t="str">
        <f>IF('2.Students Name'!R26="NQ","NQ",IF('2.Students Name'!R26="I","I",IF('2.Students Name'!R26="T","T","")))</f>
        <v/>
      </c>
    </row>
    <row r="32" spans="1:252" ht="17.25" customHeight="1">
      <c r="A32" s="216" t="str">
        <f>IF('2.Students Name'!C27="","",'2.Students Name'!C27)</f>
        <v/>
      </c>
      <c r="B32" s="217" t="str">
        <f>IF('2.Students Name'!D27="","",'2.Students Name'!D27)</f>
        <v/>
      </c>
      <c r="C32" s="218">
        <v>23</v>
      </c>
      <c r="D32" s="219"/>
      <c r="E32" s="220"/>
      <c r="F32" s="220"/>
      <c r="G32" s="220"/>
      <c r="H32" s="221"/>
      <c r="I32" s="219"/>
      <c r="J32" s="220"/>
      <c r="K32" s="220"/>
      <c r="L32" s="220"/>
      <c r="M32" s="221"/>
      <c r="N32" s="219"/>
      <c r="O32" s="220"/>
      <c r="P32" s="220"/>
      <c r="Q32" s="220"/>
      <c r="R32" s="221"/>
      <c r="S32" s="219"/>
      <c r="T32" s="220"/>
      <c r="U32" s="220"/>
      <c r="V32" s="220"/>
      <c r="W32" s="221"/>
      <c r="X32" s="219"/>
      <c r="Y32" s="220"/>
      <c r="Z32" s="220"/>
      <c r="AA32" s="220"/>
      <c r="AB32" s="221"/>
      <c r="AC32" s="219"/>
      <c r="AD32" s="220"/>
      <c r="AE32" s="220"/>
      <c r="AF32" s="220"/>
      <c r="AG32" s="221"/>
      <c r="AH32" s="219"/>
      <c r="AI32" s="220"/>
      <c r="AJ32" s="220"/>
      <c r="AK32" s="220"/>
      <c r="AL32" s="221"/>
      <c r="AM32" s="219"/>
      <c r="AN32" s="220"/>
      <c r="AO32" s="220"/>
      <c r="AP32" s="220"/>
      <c r="AQ32" s="221"/>
      <c r="AR32" s="219"/>
      <c r="AS32" s="220"/>
      <c r="AT32" s="220"/>
      <c r="AU32" s="220"/>
      <c r="AV32" s="221"/>
      <c r="AW32" s="219"/>
      <c r="AX32" s="220"/>
      <c r="AY32" s="220"/>
      <c r="AZ32" s="220"/>
      <c r="BA32" s="221"/>
      <c r="BB32" s="218">
        <v>23</v>
      </c>
      <c r="BC32" s="219"/>
      <c r="BD32" s="220"/>
      <c r="BE32" s="220"/>
      <c r="BF32" s="220"/>
      <c r="BG32" s="221"/>
      <c r="BH32" s="219"/>
      <c r="BI32" s="220"/>
      <c r="BJ32" s="220"/>
      <c r="BK32" s="220"/>
      <c r="BL32" s="221"/>
      <c r="BM32" s="219"/>
      <c r="BN32" s="220"/>
      <c r="BO32" s="220"/>
      <c r="BP32" s="220"/>
      <c r="BQ32" s="221"/>
      <c r="BR32" s="219"/>
      <c r="BS32" s="220"/>
      <c r="BT32" s="220"/>
      <c r="BU32" s="220"/>
      <c r="BV32" s="221"/>
      <c r="BW32" s="219"/>
      <c r="BX32" s="220"/>
      <c r="BY32" s="220"/>
      <c r="BZ32" s="220"/>
      <c r="CA32" s="221"/>
      <c r="CB32" s="219"/>
      <c r="CC32" s="220"/>
      <c r="CD32" s="220"/>
      <c r="CE32" s="220"/>
      <c r="CF32" s="221"/>
      <c r="CG32" s="219"/>
      <c r="CH32" s="220"/>
      <c r="CI32" s="220"/>
      <c r="CJ32" s="220"/>
      <c r="CK32" s="221"/>
      <c r="CL32" s="219"/>
      <c r="CM32" s="220"/>
      <c r="CN32" s="220"/>
      <c r="CO32" s="220"/>
      <c r="CP32" s="221"/>
      <c r="CQ32" s="219"/>
      <c r="CR32" s="220"/>
      <c r="CS32" s="220"/>
      <c r="CT32" s="220"/>
      <c r="CU32" s="221"/>
      <c r="CV32" s="219"/>
      <c r="CW32" s="220"/>
      <c r="CX32" s="220"/>
      <c r="CY32" s="220"/>
      <c r="CZ32" s="221"/>
      <c r="DA32" s="222" t="str">
        <f>IF('2.Students Name'!B27="","",'2.Students Name'!B27)</f>
        <v/>
      </c>
      <c r="DB32" s="216" t="str">
        <f>IF('2.Students Name'!C27="","",'2.Students Name'!C27)</f>
        <v/>
      </c>
      <c r="DC32" s="217" t="str">
        <f>IF('2.Students Name'!D27="","",'2.Students Name'!D27)</f>
        <v/>
      </c>
      <c r="DD32" s="218">
        <v>23</v>
      </c>
      <c r="DE32" s="219"/>
      <c r="DF32" s="220"/>
      <c r="DG32" s="220"/>
      <c r="DH32" s="220"/>
      <c r="DI32" s="221"/>
      <c r="DJ32" s="219"/>
      <c r="DK32" s="220"/>
      <c r="DL32" s="220"/>
      <c r="DM32" s="220"/>
      <c r="DN32" s="221"/>
      <c r="DO32" s="218" t="str">
        <f t="shared" si="217"/>
        <v/>
      </c>
      <c r="DP32" s="218" t="str">
        <f t="shared" si="218"/>
        <v/>
      </c>
      <c r="DQ32" s="218" t="str">
        <f t="shared" si="219"/>
        <v/>
      </c>
      <c r="DR32" s="218" t="str">
        <f t="shared" si="220"/>
        <v/>
      </c>
      <c r="DS32" s="218" t="str">
        <f t="shared" si="221"/>
        <v/>
      </c>
      <c r="DT32" s="218" t="str">
        <f t="shared" si="222"/>
        <v/>
      </c>
      <c r="DU32" s="223" t="str">
        <f t="shared" si="223"/>
        <v/>
      </c>
      <c r="DV32" s="264"/>
      <c r="DW32" s="360"/>
      <c r="DX32" s="360"/>
      <c r="DY32" s="360"/>
      <c r="DZ32" s="360"/>
      <c r="EA32" s="360"/>
      <c r="EB32" s="360"/>
      <c r="EC32" s="360"/>
      <c r="ED32" s="360"/>
      <c r="EE32" s="360"/>
      <c r="EF32" s="360"/>
      <c r="EG32" s="360"/>
      <c r="EH32" s="360"/>
      <c r="EI32" s="360"/>
      <c r="EJ32" s="261"/>
      <c r="EK32" s="206" t="str">
        <f>IF('2.Students Name'!R27="NQ","NQ",IF('2.Students Name'!R27="I","I",IF('2.Students Name'!R27="T","T","")))</f>
        <v/>
      </c>
      <c r="EL32" s="258" t="str">
        <f t="shared" si="224"/>
        <v/>
      </c>
      <c r="EM32" s="159" t="str">
        <f t="shared" si="110"/>
        <v/>
      </c>
      <c r="EN32" s="159" t="str">
        <f t="shared" si="111"/>
        <v/>
      </c>
      <c r="EO32" s="159" t="str">
        <f t="shared" si="112"/>
        <v/>
      </c>
      <c r="EP32" s="160" t="str">
        <f t="shared" si="113"/>
        <v/>
      </c>
      <c r="EQ32" s="161" t="str">
        <f t="shared" si="114"/>
        <v/>
      </c>
      <c r="ER32" s="159" t="str">
        <f t="shared" si="115"/>
        <v/>
      </c>
      <c r="ES32" s="159" t="str">
        <f t="shared" si="116"/>
        <v/>
      </c>
      <c r="ET32" s="159" t="str">
        <f t="shared" si="117"/>
        <v/>
      </c>
      <c r="EU32" s="160" t="str">
        <f t="shared" si="118"/>
        <v/>
      </c>
      <c r="EV32" s="161" t="str">
        <f t="shared" si="119"/>
        <v/>
      </c>
      <c r="EW32" s="159" t="str">
        <f t="shared" si="120"/>
        <v/>
      </c>
      <c r="EX32" s="159" t="str">
        <f t="shared" si="121"/>
        <v/>
      </c>
      <c r="EY32" s="159" t="str">
        <f t="shared" si="122"/>
        <v/>
      </c>
      <c r="EZ32" s="160" t="str">
        <f t="shared" si="123"/>
        <v/>
      </c>
      <c r="FA32" s="161" t="str">
        <f t="shared" si="124"/>
        <v/>
      </c>
      <c r="FB32" s="159" t="str">
        <f t="shared" si="125"/>
        <v/>
      </c>
      <c r="FC32" s="159" t="str">
        <f t="shared" si="126"/>
        <v/>
      </c>
      <c r="FD32" s="159" t="str">
        <f t="shared" si="127"/>
        <v/>
      </c>
      <c r="FE32" s="160" t="str">
        <f t="shared" si="128"/>
        <v/>
      </c>
      <c r="FF32" s="161" t="str">
        <f t="shared" si="129"/>
        <v/>
      </c>
      <c r="FG32" s="159" t="str">
        <f t="shared" si="130"/>
        <v/>
      </c>
      <c r="FH32" s="159" t="str">
        <f t="shared" si="131"/>
        <v/>
      </c>
      <c r="FI32" s="159" t="str">
        <f t="shared" si="132"/>
        <v/>
      </c>
      <c r="FJ32" s="160" t="str">
        <f t="shared" si="133"/>
        <v/>
      </c>
      <c r="FK32" s="161" t="str">
        <f t="shared" si="134"/>
        <v/>
      </c>
      <c r="FL32" s="159" t="str">
        <f t="shared" si="135"/>
        <v/>
      </c>
      <c r="FM32" s="159" t="str">
        <f t="shared" si="136"/>
        <v/>
      </c>
      <c r="FN32" s="159" t="str">
        <f t="shared" si="137"/>
        <v/>
      </c>
      <c r="FO32" s="160" t="str">
        <f t="shared" si="138"/>
        <v/>
      </c>
      <c r="FP32" s="161" t="str">
        <f t="shared" si="139"/>
        <v/>
      </c>
      <c r="FQ32" s="159" t="str">
        <f t="shared" si="140"/>
        <v/>
      </c>
      <c r="FR32" s="159" t="str">
        <f t="shared" si="141"/>
        <v/>
      </c>
      <c r="FS32" s="159" t="str">
        <f t="shared" si="142"/>
        <v/>
      </c>
      <c r="FT32" s="160" t="str">
        <f t="shared" si="143"/>
        <v/>
      </c>
      <c r="FU32" s="161" t="str">
        <f t="shared" si="144"/>
        <v/>
      </c>
      <c r="FV32" s="159" t="str">
        <f t="shared" si="145"/>
        <v/>
      </c>
      <c r="FW32" s="159" t="str">
        <f t="shared" si="146"/>
        <v/>
      </c>
      <c r="FX32" s="159" t="str">
        <f t="shared" si="147"/>
        <v/>
      </c>
      <c r="FY32" s="160" t="str">
        <f t="shared" si="148"/>
        <v/>
      </c>
      <c r="FZ32" s="161" t="str">
        <f t="shared" si="149"/>
        <v/>
      </c>
      <c r="GA32" s="159" t="str">
        <f t="shared" si="150"/>
        <v/>
      </c>
      <c r="GB32" s="159" t="str">
        <f t="shared" si="151"/>
        <v/>
      </c>
      <c r="GC32" s="159" t="str">
        <f t="shared" si="152"/>
        <v/>
      </c>
      <c r="GD32" s="160" t="str">
        <f t="shared" si="153"/>
        <v/>
      </c>
      <c r="GE32" s="161" t="str">
        <f t="shared" si="154"/>
        <v/>
      </c>
      <c r="GF32" s="159" t="str">
        <f t="shared" si="155"/>
        <v/>
      </c>
      <c r="GG32" s="159" t="str">
        <f t="shared" si="156"/>
        <v/>
      </c>
      <c r="GH32" s="159" t="str">
        <f t="shared" si="157"/>
        <v/>
      </c>
      <c r="GI32" s="160" t="str">
        <f t="shared" si="158"/>
        <v/>
      </c>
      <c r="GJ32" s="161" t="str">
        <f t="shared" si="225"/>
        <v/>
      </c>
      <c r="GK32" s="159" t="str">
        <f t="shared" si="159"/>
        <v/>
      </c>
      <c r="GL32" s="159" t="str">
        <f t="shared" si="160"/>
        <v/>
      </c>
      <c r="GM32" s="159" t="str">
        <f t="shared" si="161"/>
        <v/>
      </c>
      <c r="GN32" s="160" t="str">
        <f t="shared" si="162"/>
        <v/>
      </c>
      <c r="GO32" s="161" t="str">
        <f t="shared" si="163"/>
        <v/>
      </c>
      <c r="GP32" s="159" t="str">
        <f t="shared" si="164"/>
        <v/>
      </c>
      <c r="GQ32" s="159" t="str">
        <f t="shared" si="165"/>
        <v/>
      </c>
      <c r="GR32" s="159" t="str">
        <f t="shared" si="166"/>
        <v/>
      </c>
      <c r="GS32" s="160" t="str">
        <f t="shared" si="167"/>
        <v/>
      </c>
      <c r="GT32" s="161" t="str">
        <f t="shared" si="168"/>
        <v/>
      </c>
      <c r="GU32" s="159" t="str">
        <f t="shared" si="169"/>
        <v/>
      </c>
      <c r="GV32" s="159" t="str">
        <f t="shared" si="170"/>
        <v/>
      </c>
      <c r="GW32" s="159" t="str">
        <f t="shared" si="171"/>
        <v/>
      </c>
      <c r="GX32" s="160" t="str">
        <f t="shared" si="172"/>
        <v/>
      </c>
      <c r="GY32" s="161" t="str">
        <f t="shared" si="173"/>
        <v/>
      </c>
      <c r="GZ32" s="159" t="str">
        <f t="shared" si="174"/>
        <v/>
      </c>
      <c r="HA32" s="159" t="str">
        <f t="shared" si="175"/>
        <v/>
      </c>
      <c r="HB32" s="159" t="str">
        <f t="shared" si="176"/>
        <v/>
      </c>
      <c r="HC32" s="160" t="str">
        <f t="shared" si="177"/>
        <v/>
      </c>
      <c r="HD32" s="161" t="str">
        <f t="shared" si="178"/>
        <v/>
      </c>
      <c r="HE32" s="159" t="str">
        <f t="shared" si="179"/>
        <v/>
      </c>
      <c r="HF32" s="159" t="str">
        <f t="shared" si="180"/>
        <v/>
      </c>
      <c r="HG32" s="159" t="str">
        <f t="shared" si="181"/>
        <v/>
      </c>
      <c r="HH32" s="160" t="str">
        <f t="shared" si="182"/>
        <v/>
      </c>
      <c r="HI32" s="161" t="str">
        <f t="shared" si="183"/>
        <v/>
      </c>
      <c r="HJ32" s="159" t="str">
        <f t="shared" si="184"/>
        <v/>
      </c>
      <c r="HK32" s="159" t="str">
        <f t="shared" si="185"/>
        <v/>
      </c>
      <c r="HL32" s="159" t="str">
        <f t="shared" si="186"/>
        <v/>
      </c>
      <c r="HM32" s="160" t="str">
        <f t="shared" si="187"/>
        <v/>
      </c>
      <c r="HN32" s="161" t="str">
        <f t="shared" si="188"/>
        <v/>
      </c>
      <c r="HO32" s="159" t="str">
        <f t="shared" si="189"/>
        <v/>
      </c>
      <c r="HP32" s="159" t="str">
        <f t="shared" si="190"/>
        <v/>
      </c>
      <c r="HQ32" s="159" t="str">
        <f t="shared" si="191"/>
        <v/>
      </c>
      <c r="HR32" s="160" t="str">
        <f t="shared" si="192"/>
        <v/>
      </c>
      <c r="HS32" s="161" t="str">
        <f t="shared" si="193"/>
        <v/>
      </c>
      <c r="HT32" s="159" t="str">
        <f t="shared" si="194"/>
        <v/>
      </c>
      <c r="HU32" s="159" t="str">
        <f t="shared" si="195"/>
        <v/>
      </c>
      <c r="HV32" s="159" t="str">
        <f t="shared" si="196"/>
        <v/>
      </c>
      <c r="HW32" s="160" t="str">
        <f t="shared" si="197"/>
        <v/>
      </c>
      <c r="HX32" s="161" t="str">
        <f t="shared" si="198"/>
        <v/>
      </c>
      <c r="HY32" s="159" t="str">
        <f t="shared" si="199"/>
        <v/>
      </c>
      <c r="HZ32" s="159" t="str">
        <f t="shared" si="200"/>
        <v/>
      </c>
      <c r="IA32" s="159" t="str">
        <f t="shared" si="201"/>
        <v/>
      </c>
      <c r="IB32" s="160" t="str">
        <f t="shared" si="202"/>
        <v/>
      </c>
      <c r="IC32" s="161" t="str">
        <f t="shared" si="203"/>
        <v/>
      </c>
      <c r="ID32" s="159" t="str">
        <f t="shared" si="204"/>
        <v/>
      </c>
      <c r="IE32" s="159" t="str">
        <f t="shared" si="205"/>
        <v/>
      </c>
      <c r="IF32" s="159" t="str">
        <f t="shared" si="206"/>
        <v/>
      </c>
      <c r="IG32" s="160" t="str">
        <f t="shared" si="207"/>
        <v/>
      </c>
      <c r="IH32" s="161" t="str">
        <f t="shared" si="226"/>
        <v/>
      </c>
      <c r="II32" s="159" t="str">
        <f t="shared" si="208"/>
        <v/>
      </c>
      <c r="IJ32" s="159" t="str">
        <f t="shared" si="209"/>
        <v/>
      </c>
      <c r="IK32" s="159" t="str">
        <f t="shared" si="210"/>
        <v/>
      </c>
      <c r="IL32" s="160" t="str">
        <f t="shared" si="211"/>
        <v/>
      </c>
      <c r="IM32" s="161" t="str">
        <f t="shared" si="212"/>
        <v/>
      </c>
      <c r="IN32" s="159" t="str">
        <f t="shared" si="213"/>
        <v/>
      </c>
      <c r="IO32" s="159" t="str">
        <f t="shared" si="214"/>
        <v/>
      </c>
      <c r="IP32" s="159" t="str">
        <f t="shared" si="215"/>
        <v/>
      </c>
      <c r="IQ32" s="160" t="str">
        <f t="shared" si="216"/>
        <v/>
      </c>
      <c r="IR32" s="206" t="str">
        <f>IF('2.Students Name'!R27="NQ","NQ",IF('2.Students Name'!R27="I","I",IF('2.Students Name'!R27="T","T","")))</f>
        <v/>
      </c>
    </row>
    <row r="33" spans="1:252" ht="17.25" customHeight="1">
      <c r="A33" s="216" t="str">
        <f>IF('2.Students Name'!C28="","",'2.Students Name'!C28)</f>
        <v/>
      </c>
      <c r="B33" s="217" t="str">
        <f>IF('2.Students Name'!D28="","",'2.Students Name'!D28)</f>
        <v/>
      </c>
      <c r="C33" s="218">
        <v>24</v>
      </c>
      <c r="D33" s="219"/>
      <c r="E33" s="220"/>
      <c r="F33" s="220"/>
      <c r="G33" s="220"/>
      <c r="H33" s="221"/>
      <c r="I33" s="219"/>
      <c r="J33" s="220"/>
      <c r="K33" s="220"/>
      <c r="L33" s="220"/>
      <c r="M33" s="221"/>
      <c r="N33" s="219"/>
      <c r="O33" s="220"/>
      <c r="P33" s="220"/>
      <c r="Q33" s="220"/>
      <c r="R33" s="221"/>
      <c r="S33" s="219"/>
      <c r="T33" s="220"/>
      <c r="U33" s="220"/>
      <c r="V33" s="220"/>
      <c r="W33" s="221"/>
      <c r="X33" s="219"/>
      <c r="Y33" s="220"/>
      <c r="Z33" s="220"/>
      <c r="AA33" s="220"/>
      <c r="AB33" s="221"/>
      <c r="AC33" s="219"/>
      <c r="AD33" s="220"/>
      <c r="AE33" s="220"/>
      <c r="AF33" s="220"/>
      <c r="AG33" s="221"/>
      <c r="AH33" s="219"/>
      <c r="AI33" s="220"/>
      <c r="AJ33" s="220"/>
      <c r="AK33" s="220"/>
      <c r="AL33" s="221"/>
      <c r="AM33" s="219"/>
      <c r="AN33" s="220"/>
      <c r="AO33" s="220"/>
      <c r="AP33" s="220"/>
      <c r="AQ33" s="221"/>
      <c r="AR33" s="219"/>
      <c r="AS33" s="220"/>
      <c r="AT33" s="220"/>
      <c r="AU33" s="220"/>
      <c r="AV33" s="221"/>
      <c r="AW33" s="219"/>
      <c r="AX33" s="220"/>
      <c r="AY33" s="220"/>
      <c r="AZ33" s="220"/>
      <c r="BA33" s="221"/>
      <c r="BB33" s="218">
        <v>24</v>
      </c>
      <c r="BC33" s="219"/>
      <c r="BD33" s="220"/>
      <c r="BE33" s="220"/>
      <c r="BF33" s="220"/>
      <c r="BG33" s="221"/>
      <c r="BH33" s="219"/>
      <c r="BI33" s="220"/>
      <c r="BJ33" s="220"/>
      <c r="BK33" s="220"/>
      <c r="BL33" s="221"/>
      <c r="BM33" s="219"/>
      <c r="BN33" s="220"/>
      <c r="BO33" s="220"/>
      <c r="BP33" s="220"/>
      <c r="BQ33" s="221"/>
      <c r="BR33" s="219"/>
      <c r="BS33" s="220"/>
      <c r="BT33" s="220"/>
      <c r="BU33" s="220"/>
      <c r="BV33" s="221"/>
      <c r="BW33" s="219"/>
      <c r="BX33" s="220"/>
      <c r="BY33" s="220"/>
      <c r="BZ33" s="220"/>
      <c r="CA33" s="221"/>
      <c r="CB33" s="219"/>
      <c r="CC33" s="220"/>
      <c r="CD33" s="220"/>
      <c r="CE33" s="220"/>
      <c r="CF33" s="221"/>
      <c r="CG33" s="219"/>
      <c r="CH33" s="220"/>
      <c r="CI33" s="220"/>
      <c r="CJ33" s="220"/>
      <c r="CK33" s="221"/>
      <c r="CL33" s="219"/>
      <c r="CM33" s="220"/>
      <c r="CN33" s="220"/>
      <c r="CO33" s="220"/>
      <c r="CP33" s="221"/>
      <c r="CQ33" s="219"/>
      <c r="CR33" s="220"/>
      <c r="CS33" s="220"/>
      <c r="CT33" s="220"/>
      <c r="CU33" s="221"/>
      <c r="CV33" s="219"/>
      <c r="CW33" s="220"/>
      <c r="CX33" s="220"/>
      <c r="CY33" s="220"/>
      <c r="CZ33" s="221"/>
      <c r="DA33" s="222" t="str">
        <f>IF('2.Students Name'!B28="","",'2.Students Name'!B28)</f>
        <v/>
      </c>
      <c r="DB33" s="216" t="str">
        <f>IF('2.Students Name'!C28="","",'2.Students Name'!C28)</f>
        <v/>
      </c>
      <c r="DC33" s="217" t="str">
        <f>IF('2.Students Name'!D28="","",'2.Students Name'!D28)</f>
        <v/>
      </c>
      <c r="DD33" s="218">
        <v>24</v>
      </c>
      <c r="DE33" s="219"/>
      <c r="DF33" s="220"/>
      <c r="DG33" s="220"/>
      <c r="DH33" s="220"/>
      <c r="DI33" s="221"/>
      <c r="DJ33" s="219"/>
      <c r="DK33" s="220"/>
      <c r="DL33" s="220"/>
      <c r="DM33" s="220"/>
      <c r="DN33" s="221"/>
      <c r="DO33" s="218" t="str">
        <f t="shared" si="217"/>
        <v/>
      </c>
      <c r="DP33" s="218" t="str">
        <f t="shared" si="218"/>
        <v/>
      </c>
      <c r="DQ33" s="218" t="str">
        <f t="shared" si="219"/>
        <v/>
      </c>
      <c r="DR33" s="218" t="str">
        <f t="shared" si="220"/>
        <v/>
      </c>
      <c r="DS33" s="218" t="str">
        <f t="shared" si="221"/>
        <v/>
      </c>
      <c r="DT33" s="218" t="str">
        <f t="shared" si="222"/>
        <v/>
      </c>
      <c r="DU33" s="223" t="str">
        <f t="shared" si="223"/>
        <v/>
      </c>
      <c r="DV33" s="264"/>
      <c r="DW33" s="360"/>
      <c r="DX33" s="360"/>
      <c r="DY33" s="360"/>
      <c r="DZ33" s="360"/>
      <c r="EA33" s="360"/>
      <c r="EB33" s="360"/>
      <c r="EC33" s="360"/>
      <c r="ED33" s="360"/>
      <c r="EE33" s="360"/>
      <c r="EF33" s="360"/>
      <c r="EG33" s="360"/>
      <c r="EH33" s="360"/>
      <c r="EI33" s="360"/>
      <c r="EJ33" s="261"/>
      <c r="EK33" s="206" t="str">
        <f>IF('2.Students Name'!R28="NQ","NQ",IF('2.Students Name'!R28="I","I",IF('2.Students Name'!R28="T","T","")))</f>
        <v/>
      </c>
      <c r="EL33" s="258" t="str">
        <f t="shared" si="224"/>
        <v/>
      </c>
      <c r="EM33" s="159" t="str">
        <f t="shared" si="110"/>
        <v/>
      </c>
      <c r="EN33" s="159" t="str">
        <f t="shared" si="111"/>
        <v/>
      </c>
      <c r="EO33" s="159" t="str">
        <f t="shared" si="112"/>
        <v/>
      </c>
      <c r="EP33" s="160" t="str">
        <f t="shared" si="113"/>
        <v/>
      </c>
      <c r="EQ33" s="161" t="str">
        <f t="shared" si="114"/>
        <v/>
      </c>
      <c r="ER33" s="159" t="str">
        <f t="shared" si="115"/>
        <v/>
      </c>
      <c r="ES33" s="159" t="str">
        <f t="shared" si="116"/>
        <v/>
      </c>
      <c r="ET33" s="159" t="str">
        <f t="shared" si="117"/>
        <v/>
      </c>
      <c r="EU33" s="160" t="str">
        <f t="shared" si="118"/>
        <v/>
      </c>
      <c r="EV33" s="161" t="str">
        <f t="shared" si="119"/>
        <v/>
      </c>
      <c r="EW33" s="159" t="str">
        <f t="shared" si="120"/>
        <v/>
      </c>
      <c r="EX33" s="159" t="str">
        <f t="shared" si="121"/>
        <v/>
      </c>
      <c r="EY33" s="159" t="str">
        <f t="shared" si="122"/>
        <v/>
      </c>
      <c r="EZ33" s="160" t="str">
        <f t="shared" si="123"/>
        <v/>
      </c>
      <c r="FA33" s="161" t="str">
        <f t="shared" si="124"/>
        <v/>
      </c>
      <c r="FB33" s="159" t="str">
        <f t="shared" si="125"/>
        <v/>
      </c>
      <c r="FC33" s="159" t="str">
        <f t="shared" si="126"/>
        <v/>
      </c>
      <c r="FD33" s="159" t="str">
        <f t="shared" si="127"/>
        <v/>
      </c>
      <c r="FE33" s="160" t="str">
        <f t="shared" si="128"/>
        <v/>
      </c>
      <c r="FF33" s="161" t="str">
        <f t="shared" si="129"/>
        <v/>
      </c>
      <c r="FG33" s="159" t="str">
        <f t="shared" si="130"/>
        <v/>
      </c>
      <c r="FH33" s="159" t="str">
        <f t="shared" si="131"/>
        <v/>
      </c>
      <c r="FI33" s="159" t="str">
        <f t="shared" si="132"/>
        <v/>
      </c>
      <c r="FJ33" s="160" t="str">
        <f t="shared" si="133"/>
        <v/>
      </c>
      <c r="FK33" s="161" t="str">
        <f t="shared" si="134"/>
        <v/>
      </c>
      <c r="FL33" s="159" t="str">
        <f t="shared" si="135"/>
        <v/>
      </c>
      <c r="FM33" s="159" t="str">
        <f t="shared" si="136"/>
        <v/>
      </c>
      <c r="FN33" s="159" t="str">
        <f t="shared" si="137"/>
        <v/>
      </c>
      <c r="FO33" s="160" t="str">
        <f t="shared" si="138"/>
        <v/>
      </c>
      <c r="FP33" s="161" t="str">
        <f t="shared" si="139"/>
        <v/>
      </c>
      <c r="FQ33" s="159" t="str">
        <f t="shared" si="140"/>
        <v/>
      </c>
      <c r="FR33" s="159" t="str">
        <f t="shared" si="141"/>
        <v/>
      </c>
      <c r="FS33" s="159" t="str">
        <f t="shared" si="142"/>
        <v/>
      </c>
      <c r="FT33" s="160" t="str">
        <f t="shared" si="143"/>
        <v/>
      </c>
      <c r="FU33" s="161" t="str">
        <f t="shared" si="144"/>
        <v/>
      </c>
      <c r="FV33" s="159" t="str">
        <f t="shared" si="145"/>
        <v/>
      </c>
      <c r="FW33" s="159" t="str">
        <f t="shared" si="146"/>
        <v/>
      </c>
      <c r="FX33" s="159" t="str">
        <f t="shared" si="147"/>
        <v/>
      </c>
      <c r="FY33" s="160" t="str">
        <f t="shared" si="148"/>
        <v/>
      </c>
      <c r="FZ33" s="161" t="str">
        <f t="shared" si="149"/>
        <v/>
      </c>
      <c r="GA33" s="159" t="str">
        <f t="shared" si="150"/>
        <v/>
      </c>
      <c r="GB33" s="159" t="str">
        <f t="shared" si="151"/>
        <v/>
      </c>
      <c r="GC33" s="159" t="str">
        <f t="shared" si="152"/>
        <v/>
      </c>
      <c r="GD33" s="160" t="str">
        <f t="shared" si="153"/>
        <v/>
      </c>
      <c r="GE33" s="161" t="str">
        <f t="shared" si="154"/>
        <v/>
      </c>
      <c r="GF33" s="159" t="str">
        <f t="shared" si="155"/>
        <v/>
      </c>
      <c r="GG33" s="159" t="str">
        <f t="shared" si="156"/>
        <v/>
      </c>
      <c r="GH33" s="159" t="str">
        <f t="shared" si="157"/>
        <v/>
      </c>
      <c r="GI33" s="160" t="str">
        <f t="shared" si="158"/>
        <v/>
      </c>
      <c r="GJ33" s="161" t="str">
        <f t="shared" si="225"/>
        <v/>
      </c>
      <c r="GK33" s="159" t="str">
        <f t="shared" si="159"/>
        <v/>
      </c>
      <c r="GL33" s="159" t="str">
        <f t="shared" si="160"/>
        <v/>
      </c>
      <c r="GM33" s="159" t="str">
        <f t="shared" si="161"/>
        <v/>
      </c>
      <c r="GN33" s="160" t="str">
        <f t="shared" si="162"/>
        <v/>
      </c>
      <c r="GO33" s="161" t="str">
        <f t="shared" si="163"/>
        <v/>
      </c>
      <c r="GP33" s="159" t="str">
        <f t="shared" si="164"/>
        <v/>
      </c>
      <c r="GQ33" s="159" t="str">
        <f t="shared" si="165"/>
        <v/>
      </c>
      <c r="GR33" s="159" t="str">
        <f t="shared" si="166"/>
        <v/>
      </c>
      <c r="GS33" s="160" t="str">
        <f t="shared" si="167"/>
        <v/>
      </c>
      <c r="GT33" s="161" t="str">
        <f t="shared" si="168"/>
        <v/>
      </c>
      <c r="GU33" s="159" t="str">
        <f t="shared" si="169"/>
        <v/>
      </c>
      <c r="GV33" s="159" t="str">
        <f t="shared" si="170"/>
        <v/>
      </c>
      <c r="GW33" s="159" t="str">
        <f t="shared" si="171"/>
        <v/>
      </c>
      <c r="GX33" s="160" t="str">
        <f t="shared" si="172"/>
        <v/>
      </c>
      <c r="GY33" s="161" t="str">
        <f t="shared" si="173"/>
        <v/>
      </c>
      <c r="GZ33" s="159" t="str">
        <f t="shared" si="174"/>
        <v/>
      </c>
      <c r="HA33" s="159" t="str">
        <f t="shared" si="175"/>
        <v/>
      </c>
      <c r="HB33" s="159" t="str">
        <f t="shared" si="176"/>
        <v/>
      </c>
      <c r="HC33" s="160" t="str">
        <f t="shared" si="177"/>
        <v/>
      </c>
      <c r="HD33" s="161" t="str">
        <f t="shared" si="178"/>
        <v/>
      </c>
      <c r="HE33" s="159" t="str">
        <f t="shared" si="179"/>
        <v/>
      </c>
      <c r="HF33" s="159" t="str">
        <f t="shared" si="180"/>
        <v/>
      </c>
      <c r="HG33" s="159" t="str">
        <f t="shared" si="181"/>
        <v/>
      </c>
      <c r="HH33" s="160" t="str">
        <f t="shared" si="182"/>
        <v/>
      </c>
      <c r="HI33" s="161" t="str">
        <f t="shared" si="183"/>
        <v/>
      </c>
      <c r="HJ33" s="159" t="str">
        <f t="shared" si="184"/>
        <v/>
      </c>
      <c r="HK33" s="159" t="str">
        <f t="shared" si="185"/>
        <v/>
      </c>
      <c r="HL33" s="159" t="str">
        <f t="shared" si="186"/>
        <v/>
      </c>
      <c r="HM33" s="160" t="str">
        <f t="shared" si="187"/>
        <v/>
      </c>
      <c r="HN33" s="161" t="str">
        <f t="shared" si="188"/>
        <v/>
      </c>
      <c r="HO33" s="159" t="str">
        <f t="shared" si="189"/>
        <v/>
      </c>
      <c r="HP33" s="159" t="str">
        <f t="shared" si="190"/>
        <v/>
      </c>
      <c r="HQ33" s="159" t="str">
        <f t="shared" si="191"/>
        <v/>
      </c>
      <c r="HR33" s="160" t="str">
        <f t="shared" si="192"/>
        <v/>
      </c>
      <c r="HS33" s="161" t="str">
        <f t="shared" si="193"/>
        <v/>
      </c>
      <c r="HT33" s="159" t="str">
        <f t="shared" si="194"/>
        <v/>
      </c>
      <c r="HU33" s="159" t="str">
        <f t="shared" si="195"/>
        <v/>
      </c>
      <c r="HV33" s="159" t="str">
        <f t="shared" si="196"/>
        <v/>
      </c>
      <c r="HW33" s="160" t="str">
        <f t="shared" si="197"/>
        <v/>
      </c>
      <c r="HX33" s="161" t="str">
        <f t="shared" si="198"/>
        <v/>
      </c>
      <c r="HY33" s="159" t="str">
        <f t="shared" si="199"/>
        <v/>
      </c>
      <c r="HZ33" s="159" t="str">
        <f t="shared" si="200"/>
        <v/>
      </c>
      <c r="IA33" s="159" t="str">
        <f t="shared" si="201"/>
        <v/>
      </c>
      <c r="IB33" s="160" t="str">
        <f t="shared" si="202"/>
        <v/>
      </c>
      <c r="IC33" s="161" t="str">
        <f t="shared" si="203"/>
        <v/>
      </c>
      <c r="ID33" s="159" t="str">
        <f t="shared" si="204"/>
        <v/>
      </c>
      <c r="IE33" s="159" t="str">
        <f t="shared" si="205"/>
        <v/>
      </c>
      <c r="IF33" s="159" t="str">
        <f t="shared" si="206"/>
        <v/>
      </c>
      <c r="IG33" s="160" t="str">
        <f t="shared" si="207"/>
        <v/>
      </c>
      <c r="IH33" s="161" t="str">
        <f t="shared" si="226"/>
        <v/>
      </c>
      <c r="II33" s="159" t="str">
        <f t="shared" si="208"/>
        <v/>
      </c>
      <c r="IJ33" s="159" t="str">
        <f t="shared" si="209"/>
        <v/>
      </c>
      <c r="IK33" s="159" t="str">
        <f t="shared" si="210"/>
        <v/>
      </c>
      <c r="IL33" s="160" t="str">
        <f t="shared" si="211"/>
        <v/>
      </c>
      <c r="IM33" s="161" t="str">
        <f t="shared" si="212"/>
        <v/>
      </c>
      <c r="IN33" s="159" t="str">
        <f t="shared" si="213"/>
        <v/>
      </c>
      <c r="IO33" s="159" t="str">
        <f t="shared" si="214"/>
        <v/>
      </c>
      <c r="IP33" s="159" t="str">
        <f t="shared" si="215"/>
        <v/>
      </c>
      <c r="IQ33" s="160" t="str">
        <f t="shared" si="216"/>
        <v/>
      </c>
      <c r="IR33" s="206" t="str">
        <f>IF('2.Students Name'!R28="NQ","NQ",IF('2.Students Name'!R28="I","I",IF('2.Students Name'!R28="T","T","")))</f>
        <v/>
      </c>
    </row>
    <row r="34" spans="1:252" ht="17.25" customHeight="1">
      <c r="A34" s="216" t="str">
        <f>IF('2.Students Name'!C29="","",'2.Students Name'!C29)</f>
        <v/>
      </c>
      <c r="B34" s="217" t="str">
        <f>IF('2.Students Name'!D29="","",'2.Students Name'!D29)</f>
        <v/>
      </c>
      <c r="C34" s="218">
        <v>25</v>
      </c>
      <c r="D34" s="219"/>
      <c r="E34" s="220"/>
      <c r="F34" s="220"/>
      <c r="G34" s="220"/>
      <c r="H34" s="221"/>
      <c r="I34" s="219"/>
      <c r="J34" s="220"/>
      <c r="K34" s="220"/>
      <c r="L34" s="220"/>
      <c r="M34" s="221"/>
      <c r="N34" s="219"/>
      <c r="O34" s="220"/>
      <c r="P34" s="220"/>
      <c r="Q34" s="220"/>
      <c r="R34" s="221"/>
      <c r="S34" s="219"/>
      <c r="T34" s="220"/>
      <c r="U34" s="220"/>
      <c r="V34" s="220"/>
      <c r="W34" s="221"/>
      <c r="X34" s="219"/>
      <c r="Y34" s="220"/>
      <c r="Z34" s="220"/>
      <c r="AA34" s="220"/>
      <c r="AB34" s="221"/>
      <c r="AC34" s="219"/>
      <c r="AD34" s="220"/>
      <c r="AE34" s="220"/>
      <c r="AF34" s="220"/>
      <c r="AG34" s="221"/>
      <c r="AH34" s="219"/>
      <c r="AI34" s="220"/>
      <c r="AJ34" s="220"/>
      <c r="AK34" s="220"/>
      <c r="AL34" s="221"/>
      <c r="AM34" s="219"/>
      <c r="AN34" s="220"/>
      <c r="AO34" s="220"/>
      <c r="AP34" s="220"/>
      <c r="AQ34" s="221"/>
      <c r="AR34" s="219"/>
      <c r="AS34" s="220"/>
      <c r="AT34" s="220"/>
      <c r="AU34" s="220"/>
      <c r="AV34" s="221"/>
      <c r="AW34" s="219"/>
      <c r="AX34" s="220"/>
      <c r="AY34" s="220"/>
      <c r="AZ34" s="220"/>
      <c r="BA34" s="221"/>
      <c r="BB34" s="218">
        <v>25</v>
      </c>
      <c r="BC34" s="219"/>
      <c r="BD34" s="220"/>
      <c r="BE34" s="220"/>
      <c r="BF34" s="220"/>
      <c r="BG34" s="221"/>
      <c r="BH34" s="219"/>
      <c r="BI34" s="220"/>
      <c r="BJ34" s="220"/>
      <c r="BK34" s="220"/>
      <c r="BL34" s="221"/>
      <c r="BM34" s="219"/>
      <c r="BN34" s="220"/>
      <c r="BO34" s="220"/>
      <c r="BP34" s="220"/>
      <c r="BQ34" s="221"/>
      <c r="BR34" s="219"/>
      <c r="BS34" s="220"/>
      <c r="BT34" s="220"/>
      <c r="BU34" s="220"/>
      <c r="BV34" s="221"/>
      <c r="BW34" s="219"/>
      <c r="BX34" s="220"/>
      <c r="BY34" s="220"/>
      <c r="BZ34" s="220"/>
      <c r="CA34" s="221"/>
      <c r="CB34" s="219"/>
      <c r="CC34" s="220"/>
      <c r="CD34" s="220"/>
      <c r="CE34" s="220"/>
      <c r="CF34" s="221"/>
      <c r="CG34" s="219"/>
      <c r="CH34" s="220"/>
      <c r="CI34" s="220"/>
      <c r="CJ34" s="220"/>
      <c r="CK34" s="221"/>
      <c r="CL34" s="219"/>
      <c r="CM34" s="220"/>
      <c r="CN34" s="220"/>
      <c r="CO34" s="220"/>
      <c r="CP34" s="221"/>
      <c r="CQ34" s="219"/>
      <c r="CR34" s="220"/>
      <c r="CS34" s="220"/>
      <c r="CT34" s="220"/>
      <c r="CU34" s="221"/>
      <c r="CV34" s="219"/>
      <c r="CW34" s="220"/>
      <c r="CX34" s="220"/>
      <c r="CY34" s="220"/>
      <c r="CZ34" s="221"/>
      <c r="DA34" s="222" t="str">
        <f>IF('2.Students Name'!B29="","",'2.Students Name'!B29)</f>
        <v/>
      </c>
      <c r="DB34" s="216" t="str">
        <f>IF('2.Students Name'!C29="","",'2.Students Name'!C29)</f>
        <v/>
      </c>
      <c r="DC34" s="217" t="str">
        <f>IF('2.Students Name'!D29="","",'2.Students Name'!D29)</f>
        <v/>
      </c>
      <c r="DD34" s="218">
        <v>25</v>
      </c>
      <c r="DE34" s="219"/>
      <c r="DF34" s="220"/>
      <c r="DG34" s="220"/>
      <c r="DH34" s="220"/>
      <c r="DI34" s="221"/>
      <c r="DJ34" s="219"/>
      <c r="DK34" s="220"/>
      <c r="DL34" s="220"/>
      <c r="DM34" s="220"/>
      <c r="DN34" s="221"/>
      <c r="DO34" s="218" t="str">
        <f t="shared" si="217"/>
        <v/>
      </c>
      <c r="DP34" s="218" t="str">
        <f t="shared" si="218"/>
        <v/>
      </c>
      <c r="DQ34" s="218" t="str">
        <f t="shared" si="219"/>
        <v/>
      </c>
      <c r="DR34" s="218" t="str">
        <f t="shared" si="220"/>
        <v/>
      </c>
      <c r="DS34" s="218" t="str">
        <f t="shared" si="221"/>
        <v/>
      </c>
      <c r="DT34" s="218" t="str">
        <f t="shared" si="222"/>
        <v/>
      </c>
      <c r="DU34" s="223" t="str">
        <f t="shared" si="223"/>
        <v/>
      </c>
      <c r="DV34" s="264"/>
      <c r="DW34" s="360"/>
      <c r="DX34" s="360"/>
      <c r="DY34" s="360"/>
      <c r="DZ34" s="360"/>
      <c r="EA34" s="360"/>
      <c r="EB34" s="360"/>
      <c r="EC34" s="360"/>
      <c r="ED34" s="360"/>
      <c r="EE34" s="360"/>
      <c r="EF34" s="360"/>
      <c r="EG34" s="360"/>
      <c r="EH34" s="360"/>
      <c r="EI34" s="360"/>
      <c r="EJ34" s="261"/>
      <c r="EK34" s="206" t="str">
        <f>IF('2.Students Name'!R29="NQ","NQ",IF('2.Students Name'!R29="I","I",IF('2.Students Name'!R29="T","T","")))</f>
        <v/>
      </c>
      <c r="EL34" s="258" t="str">
        <f t="shared" si="224"/>
        <v/>
      </c>
      <c r="EM34" s="159" t="str">
        <f t="shared" si="110"/>
        <v/>
      </c>
      <c r="EN34" s="159" t="str">
        <f t="shared" si="111"/>
        <v/>
      </c>
      <c r="EO34" s="159" t="str">
        <f t="shared" si="112"/>
        <v/>
      </c>
      <c r="EP34" s="160" t="str">
        <f t="shared" si="113"/>
        <v/>
      </c>
      <c r="EQ34" s="161" t="str">
        <f t="shared" si="114"/>
        <v/>
      </c>
      <c r="ER34" s="159" t="str">
        <f t="shared" si="115"/>
        <v/>
      </c>
      <c r="ES34" s="159" t="str">
        <f t="shared" si="116"/>
        <v/>
      </c>
      <c r="ET34" s="159" t="str">
        <f t="shared" si="117"/>
        <v/>
      </c>
      <c r="EU34" s="160" t="str">
        <f t="shared" si="118"/>
        <v/>
      </c>
      <c r="EV34" s="161" t="str">
        <f t="shared" si="119"/>
        <v/>
      </c>
      <c r="EW34" s="159" t="str">
        <f t="shared" si="120"/>
        <v/>
      </c>
      <c r="EX34" s="159" t="str">
        <f t="shared" si="121"/>
        <v/>
      </c>
      <c r="EY34" s="159" t="str">
        <f t="shared" si="122"/>
        <v/>
      </c>
      <c r="EZ34" s="160" t="str">
        <f t="shared" si="123"/>
        <v/>
      </c>
      <c r="FA34" s="161" t="str">
        <f t="shared" si="124"/>
        <v/>
      </c>
      <c r="FB34" s="159" t="str">
        <f t="shared" si="125"/>
        <v/>
      </c>
      <c r="FC34" s="159" t="str">
        <f t="shared" si="126"/>
        <v/>
      </c>
      <c r="FD34" s="159" t="str">
        <f t="shared" si="127"/>
        <v/>
      </c>
      <c r="FE34" s="160" t="str">
        <f t="shared" si="128"/>
        <v/>
      </c>
      <c r="FF34" s="161" t="str">
        <f t="shared" si="129"/>
        <v/>
      </c>
      <c r="FG34" s="159" t="str">
        <f t="shared" si="130"/>
        <v/>
      </c>
      <c r="FH34" s="159" t="str">
        <f t="shared" si="131"/>
        <v/>
      </c>
      <c r="FI34" s="159" t="str">
        <f t="shared" si="132"/>
        <v/>
      </c>
      <c r="FJ34" s="160" t="str">
        <f t="shared" si="133"/>
        <v/>
      </c>
      <c r="FK34" s="161" t="str">
        <f t="shared" si="134"/>
        <v/>
      </c>
      <c r="FL34" s="159" t="str">
        <f t="shared" si="135"/>
        <v/>
      </c>
      <c r="FM34" s="159" t="str">
        <f t="shared" si="136"/>
        <v/>
      </c>
      <c r="FN34" s="159" t="str">
        <f t="shared" si="137"/>
        <v/>
      </c>
      <c r="FO34" s="160" t="str">
        <f t="shared" si="138"/>
        <v/>
      </c>
      <c r="FP34" s="161" t="str">
        <f t="shared" si="139"/>
        <v/>
      </c>
      <c r="FQ34" s="159" t="str">
        <f t="shared" si="140"/>
        <v/>
      </c>
      <c r="FR34" s="159" t="str">
        <f t="shared" si="141"/>
        <v/>
      </c>
      <c r="FS34" s="159" t="str">
        <f t="shared" si="142"/>
        <v/>
      </c>
      <c r="FT34" s="160" t="str">
        <f t="shared" si="143"/>
        <v/>
      </c>
      <c r="FU34" s="161" t="str">
        <f t="shared" si="144"/>
        <v/>
      </c>
      <c r="FV34" s="159" t="str">
        <f t="shared" si="145"/>
        <v/>
      </c>
      <c r="FW34" s="159" t="str">
        <f t="shared" si="146"/>
        <v/>
      </c>
      <c r="FX34" s="159" t="str">
        <f t="shared" si="147"/>
        <v/>
      </c>
      <c r="FY34" s="160" t="str">
        <f t="shared" si="148"/>
        <v/>
      </c>
      <c r="FZ34" s="161" t="str">
        <f t="shared" si="149"/>
        <v/>
      </c>
      <c r="GA34" s="159" t="str">
        <f t="shared" si="150"/>
        <v/>
      </c>
      <c r="GB34" s="159" t="str">
        <f t="shared" si="151"/>
        <v/>
      </c>
      <c r="GC34" s="159" t="str">
        <f t="shared" si="152"/>
        <v/>
      </c>
      <c r="GD34" s="160" t="str">
        <f t="shared" si="153"/>
        <v/>
      </c>
      <c r="GE34" s="161" t="str">
        <f t="shared" si="154"/>
        <v/>
      </c>
      <c r="GF34" s="159" t="str">
        <f t="shared" si="155"/>
        <v/>
      </c>
      <c r="GG34" s="159" t="str">
        <f t="shared" si="156"/>
        <v/>
      </c>
      <c r="GH34" s="159" t="str">
        <f t="shared" si="157"/>
        <v/>
      </c>
      <c r="GI34" s="160" t="str">
        <f t="shared" si="158"/>
        <v/>
      </c>
      <c r="GJ34" s="161" t="str">
        <f t="shared" si="225"/>
        <v/>
      </c>
      <c r="GK34" s="159" t="str">
        <f t="shared" si="159"/>
        <v/>
      </c>
      <c r="GL34" s="159" t="str">
        <f t="shared" si="160"/>
        <v/>
      </c>
      <c r="GM34" s="159" t="str">
        <f t="shared" si="161"/>
        <v/>
      </c>
      <c r="GN34" s="160" t="str">
        <f t="shared" si="162"/>
        <v/>
      </c>
      <c r="GO34" s="161" t="str">
        <f t="shared" si="163"/>
        <v/>
      </c>
      <c r="GP34" s="159" t="str">
        <f t="shared" si="164"/>
        <v/>
      </c>
      <c r="GQ34" s="159" t="str">
        <f t="shared" si="165"/>
        <v/>
      </c>
      <c r="GR34" s="159" t="str">
        <f t="shared" si="166"/>
        <v/>
      </c>
      <c r="GS34" s="160" t="str">
        <f t="shared" si="167"/>
        <v/>
      </c>
      <c r="GT34" s="161" t="str">
        <f t="shared" si="168"/>
        <v/>
      </c>
      <c r="GU34" s="159" t="str">
        <f t="shared" si="169"/>
        <v/>
      </c>
      <c r="GV34" s="159" t="str">
        <f t="shared" si="170"/>
        <v/>
      </c>
      <c r="GW34" s="159" t="str">
        <f t="shared" si="171"/>
        <v/>
      </c>
      <c r="GX34" s="160" t="str">
        <f t="shared" si="172"/>
        <v/>
      </c>
      <c r="GY34" s="161" t="str">
        <f t="shared" si="173"/>
        <v/>
      </c>
      <c r="GZ34" s="159" t="str">
        <f t="shared" si="174"/>
        <v/>
      </c>
      <c r="HA34" s="159" t="str">
        <f t="shared" si="175"/>
        <v/>
      </c>
      <c r="HB34" s="159" t="str">
        <f t="shared" si="176"/>
        <v/>
      </c>
      <c r="HC34" s="160" t="str">
        <f t="shared" si="177"/>
        <v/>
      </c>
      <c r="HD34" s="161" t="str">
        <f t="shared" si="178"/>
        <v/>
      </c>
      <c r="HE34" s="159" t="str">
        <f t="shared" si="179"/>
        <v/>
      </c>
      <c r="HF34" s="159" t="str">
        <f t="shared" si="180"/>
        <v/>
      </c>
      <c r="HG34" s="159" t="str">
        <f t="shared" si="181"/>
        <v/>
      </c>
      <c r="HH34" s="160" t="str">
        <f t="shared" si="182"/>
        <v/>
      </c>
      <c r="HI34" s="161" t="str">
        <f t="shared" si="183"/>
        <v/>
      </c>
      <c r="HJ34" s="159" t="str">
        <f t="shared" si="184"/>
        <v/>
      </c>
      <c r="HK34" s="159" t="str">
        <f t="shared" si="185"/>
        <v/>
      </c>
      <c r="HL34" s="159" t="str">
        <f t="shared" si="186"/>
        <v/>
      </c>
      <c r="HM34" s="160" t="str">
        <f t="shared" si="187"/>
        <v/>
      </c>
      <c r="HN34" s="161" t="str">
        <f t="shared" si="188"/>
        <v/>
      </c>
      <c r="HO34" s="159" t="str">
        <f t="shared" si="189"/>
        <v/>
      </c>
      <c r="HP34" s="159" t="str">
        <f t="shared" si="190"/>
        <v/>
      </c>
      <c r="HQ34" s="159" t="str">
        <f t="shared" si="191"/>
        <v/>
      </c>
      <c r="HR34" s="160" t="str">
        <f t="shared" si="192"/>
        <v/>
      </c>
      <c r="HS34" s="161" t="str">
        <f t="shared" si="193"/>
        <v/>
      </c>
      <c r="HT34" s="159" t="str">
        <f t="shared" si="194"/>
        <v/>
      </c>
      <c r="HU34" s="159" t="str">
        <f t="shared" si="195"/>
        <v/>
      </c>
      <c r="HV34" s="159" t="str">
        <f t="shared" si="196"/>
        <v/>
      </c>
      <c r="HW34" s="160" t="str">
        <f t="shared" si="197"/>
        <v/>
      </c>
      <c r="HX34" s="161" t="str">
        <f t="shared" si="198"/>
        <v/>
      </c>
      <c r="HY34" s="159" t="str">
        <f t="shared" si="199"/>
        <v/>
      </c>
      <c r="HZ34" s="159" t="str">
        <f t="shared" si="200"/>
        <v/>
      </c>
      <c r="IA34" s="159" t="str">
        <f t="shared" si="201"/>
        <v/>
      </c>
      <c r="IB34" s="160" t="str">
        <f t="shared" si="202"/>
        <v/>
      </c>
      <c r="IC34" s="161" t="str">
        <f t="shared" si="203"/>
        <v/>
      </c>
      <c r="ID34" s="159" t="str">
        <f t="shared" si="204"/>
        <v/>
      </c>
      <c r="IE34" s="159" t="str">
        <f t="shared" si="205"/>
        <v/>
      </c>
      <c r="IF34" s="159" t="str">
        <f t="shared" si="206"/>
        <v/>
      </c>
      <c r="IG34" s="160" t="str">
        <f t="shared" si="207"/>
        <v/>
      </c>
      <c r="IH34" s="161" t="str">
        <f t="shared" si="226"/>
        <v/>
      </c>
      <c r="II34" s="159" t="str">
        <f t="shared" si="208"/>
        <v/>
      </c>
      <c r="IJ34" s="159" t="str">
        <f t="shared" si="209"/>
        <v/>
      </c>
      <c r="IK34" s="159" t="str">
        <f t="shared" si="210"/>
        <v/>
      </c>
      <c r="IL34" s="160" t="str">
        <f t="shared" si="211"/>
        <v/>
      </c>
      <c r="IM34" s="161" t="str">
        <f t="shared" si="212"/>
        <v/>
      </c>
      <c r="IN34" s="159" t="str">
        <f t="shared" si="213"/>
        <v/>
      </c>
      <c r="IO34" s="159" t="str">
        <f t="shared" si="214"/>
        <v/>
      </c>
      <c r="IP34" s="159" t="str">
        <f t="shared" si="215"/>
        <v/>
      </c>
      <c r="IQ34" s="160" t="str">
        <f t="shared" si="216"/>
        <v/>
      </c>
      <c r="IR34" s="206" t="str">
        <f>IF('2.Students Name'!R29="NQ","NQ",IF('2.Students Name'!R29="I","I",IF('2.Students Name'!R29="T","T","")))</f>
        <v/>
      </c>
    </row>
    <row r="35" spans="1:252" ht="17.25" customHeight="1">
      <c r="A35" s="216" t="str">
        <f>IF('2.Students Name'!C30="","",'2.Students Name'!C30)</f>
        <v/>
      </c>
      <c r="B35" s="217" t="str">
        <f>IF('2.Students Name'!D30="","",'2.Students Name'!D30)</f>
        <v/>
      </c>
      <c r="C35" s="218">
        <v>26</v>
      </c>
      <c r="D35" s="219"/>
      <c r="E35" s="220"/>
      <c r="F35" s="220"/>
      <c r="G35" s="220"/>
      <c r="H35" s="221"/>
      <c r="I35" s="219"/>
      <c r="J35" s="220"/>
      <c r="K35" s="220"/>
      <c r="L35" s="220"/>
      <c r="M35" s="221"/>
      <c r="N35" s="219"/>
      <c r="O35" s="220"/>
      <c r="P35" s="220"/>
      <c r="Q35" s="220"/>
      <c r="R35" s="221"/>
      <c r="S35" s="219"/>
      <c r="T35" s="220"/>
      <c r="U35" s="220"/>
      <c r="V35" s="220"/>
      <c r="W35" s="221"/>
      <c r="X35" s="219"/>
      <c r="Y35" s="220"/>
      <c r="Z35" s="220"/>
      <c r="AA35" s="220"/>
      <c r="AB35" s="221"/>
      <c r="AC35" s="219"/>
      <c r="AD35" s="220"/>
      <c r="AE35" s="220"/>
      <c r="AF35" s="220"/>
      <c r="AG35" s="221"/>
      <c r="AH35" s="219"/>
      <c r="AI35" s="220"/>
      <c r="AJ35" s="220"/>
      <c r="AK35" s="220"/>
      <c r="AL35" s="221"/>
      <c r="AM35" s="219"/>
      <c r="AN35" s="220"/>
      <c r="AO35" s="220"/>
      <c r="AP35" s="220"/>
      <c r="AQ35" s="221"/>
      <c r="AR35" s="219"/>
      <c r="AS35" s="220"/>
      <c r="AT35" s="220"/>
      <c r="AU35" s="220"/>
      <c r="AV35" s="221"/>
      <c r="AW35" s="219"/>
      <c r="AX35" s="220"/>
      <c r="AY35" s="220"/>
      <c r="AZ35" s="220"/>
      <c r="BA35" s="221"/>
      <c r="BB35" s="218">
        <v>26</v>
      </c>
      <c r="BC35" s="219"/>
      <c r="BD35" s="220"/>
      <c r="BE35" s="220"/>
      <c r="BF35" s="220"/>
      <c r="BG35" s="221"/>
      <c r="BH35" s="219"/>
      <c r="BI35" s="220"/>
      <c r="BJ35" s="220"/>
      <c r="BK35" s="220"/>
      <c r="BL35" s="221"/>
      <c r="BM35" s="219"/>
      <c r="BN35" s="220"/>
      <c r="BO35" s="220"/>
      <c r="BP35" s="220"/>
      <c r="BQ35" s="221"/>
      <c r="BR35" s="219"/>
      <c r="BS35" s="220"/>
      <c r="BT35" s="220"/>
      <c r="BU35" s="220"/>
      <c r="BV35" s="221"/>
      <c r="BW35" s="219"/>
      <c r="BX35" s="220"/>
      <c r="BY35" s="220"/>
      <c r="BZ35" s="220"/>
      <c r="CA35" s="221"/>
      <c r="CB35" s="219"/>
      <c r="CC35" s="220"/>
      <c r="CD35" s="220"/>
      <c r="CE35" s="220"/>
      <c r="CF35" s="221"/>
      <c r="CG35" s="219"/>
      <c r="CH35" s="220"/>
      <c r="CI35" s="220"/>
      <c r="CJ35" s="220"/>
      <c r="CK35" s="221"/>
      <c r="CL35" s="219"/>
      <c r="CM35" s="220"/>
      <c r="CN35" s="220"/>
      <c r="CO35" s="220"/>
      <c r="CP35" s="221"/>
      <c r="CQ35" s="219"/>
      <c r="CR35" s="220"/>
      <c r="CS35" s="220"/>
      <c r="CT35" s="220"/>
      <c r="CU35" s="221"/>
      <c r="CV35" s="219"/>
      <c r="CW35" s="220"/>
      <c r="CX35" s="220"/>
      <c r="CY35" s="220"/>
      <c r="CZ35" s="221"/>
      <c r="DA35" s="222" t="str">
        <f>IF('2.Students Name'!B30="","",'2.Students Name'!B30)</f>
        <v/>
      </c>
      <c r="DB35" s="216" t="str">
        <f>IF('2.Students Name'!C30="","",'2.Students Name'!C30)</f>
        <v/>
      </c>
      <c r="DC35" s="217" t="str">
        <f>IF('2.Students Name'!D30="","",'2.Students Name'!D30)</f>
        <v/>
      </c>
      <c r="DD35" s="218">
        <v>26</v>
      </c>
      <c r="DE35" s="219"/>
      <c r="DF35" s="220"/>
      <c r="DG35" s="220"/>
      <c r="DH35" s="220"/>
      <c r="DI35" s="221"/>
      <c r="DJ35" s="219"/>
      <c r="DK35" s="220"/>
      <c r="DL35" s="220"/>
      <c r="DM35" s="220"/>
      <c r="DN35" s="221"/>
      <c r="DO35" s="218" t="str">
        <f t="shared" si="217"/>
        <v/>
      </c>
      <c r="DP35" s="218" t="str">
        <f t="shared" si="218"/>
        <v/>
      </c>
      <c r="DQ35" s="218" t="str">
        <f t="shared" si="219"/>
        <v/>
      </c>
      <c r="DR35" s="218" t="str">
        <f t="shared" si="220"/>
        <v/>
      </c>
      <c r="DS35" s="218" t="str">
        <f t="shared" si="221"/>
        <v/>
      </c>
      <c r="DT35" s="218" t="str">
        <f t="shared" si="222"/>
        <v/>
      </c>
      <c r="DU35" s="223" t="str">
        <f t="shared" si="223"/>
        <v/>
      </c>
      <c r="DV35" s="264"/>
      <c r="DW35" s="360"/>
      <c r="DX35" s="360"/>
      <c r="DY35" s="360"/>
      <c r="DZ35" s="360"/>
      <c r="EA35" s="360"/>
      <c r="EB35" s="360"/>
      <c r="EC35" s="360"/>
      <c r="ED35" s="360"/>
      <c r="EE35" s="360"/>
      <c r="EF35" s="360"/>
      <c r="EG35" s="360"/>
      <c r="EH35" s="360"/>
      <c r="EI35" s="360"/>
      <c r="EJ35" s="261"/>
      <c r="EK35" s="206" t="str">
        <f>IF('2.Students Name'!R30="NQ","NQ",IF('2.Students Name'!R30="I","I",IF('2.Students Name'!R30="T","T","")))</f>
        <v/>
      </c>
      <c r="EL35" s="258" t="str">
        <f t="shared" si="224"/>
        <v/>
      </c>
      <c r="EM35" s="159" t="str">
        <f t="shared" si="110"/>
        <v/>
      </c>
      <c r="EN35" s="159" t="str">
        <f t="shared" si="111"/>
        <v/>
      </c>
      <c r="EO35" s="159" t="str">
        <f t="shared" si="112"/>
        <v/>
      </c>
      <c r="EP35" s="160" t="str">
        <f t="shared" si="113"/>
        <v/>
      </c>
      <c r="EQ35" s="161" t="str">
        <f t="shared" si="114"/>
        <v/>
      </c>
      <c r="ER35" s="159" t="str">
        <f t="shared" si="115"/>
        <v/>
      </c>
      <c r="ES35" s="159" t="str">
        <f t="shared" si="116"/>
        <v/>
      </c>
      <c r="ET35" s="159" t="str">
        <f t="shared" si="117"/>
        <v/>
      </c>
      <c r="EU35" s="160" t="str">
        <f t="shared" si="118"/>
        <v/>
      </c>
      <c r="EV35" s="161" t="str">
        <f t="shared" si="119"/>
        <v/>
      </c>
      <c r="EW35" s="159" t="str">
        <f t="shared" si="120"/>
        <v/>
      </c>
      <c r="EX35" s="159" t="str">
        <f t="shared" si="121"/>
        <v/>
      </c>
      <c r="EY35" s="159" t="str">
        <f t="shared" si="122"/>
        <v/>
      </c>
      <c r="EZ35" s="160" t="str">
        <f t="shared" si="123"/>
        <v/>
      </c>
      <c r="FA35" s="161" t="str">
        <f t="shared" si="124"/>
        <v/>
      </c>
      <c r="FB35" s="159" t="str">
        <f t="shared" si="125"/>
        <v/>
      </c>
      <c r="FC35" s="159" t="str">
        <f t="shared" si="126"/>
        <v/>
      </c>
      <c r="FD35" s="159" t="str">
        <f t="shared" si="127"/>
        <v/>
      </c>
      <c r="FE35" s="160" t="str">
        <f t="shared" si="128"/>
        <v/>
      </c>
      <c r="FF35" s="161" t="str">
        <f t="shared" si="129"/>
        <v/>
      </c>
      <c r="FG35" s="159" t="str">
        <f t="shared" si="130"/>
        <v/>
      </c>
      <c r="FH35" s="159" t="str">
        <f t="shared" si="131"/>
        <v/>
      </c>
      <c r="FI35" s="159" t="str">
        <f t="shared" si="132"/>
        <v/>
      </c>
      <c r="FJ35" s="160" t="str">
        <f t="shared" si="133"/>
        <v/>
      </c>
      <c r="FK35" s="161" t="str">
        <f t="shared" si="134"/>
        <v/>
      </c>
      <c r="FL35" s="159" t="str">
        <f t="shared" si="135"/>
        <v/>
      </c>
      <c r="FM35" s="159" t="str">
        <f t="shared" si="136"/>
        <v/>
      </c>
      <c r="FN35" s="159" t="str">
        <f t="shared" si="137"/>
        <v/>
      </c>
      <c r="FO35" s="160" t="str">
        <f t="shared" si="138"/>
        <v/>
      </c>
      <c r="FP35" s="161" t="str">
        <f t="shared" si="139"/>
        <v/>
      </c>
      <c r="FQ35" s="159" t="str">
        <f t="shared" si="140"/>
        <v/>
      </c>
      <c r="FR35" s="159" t="str">
        <f t="shared" si="141"/>
        <v/>
      </c>
      <c r="FS35" s="159" t="str">
        <f t="shared" si="142"/>
        <v/>
      </c>
      <c r="FT35" s="160" t="str">
        <f t="shared" si="143"/>
        <v/>
      </c>
      <c r="FU35" s="161" t="str">
        <f t="shared" si="144"/>
        <v/>
      </c>
      <c r="FV35" s="159" t="str">
        <f t="shared" si="145"/>
        <v/>
      </c>
      <c r="FW35" s="159" t="str">
        <f t="shared" si="146"/>
        <v/>
      </c>
      <c r="FX35" s="159" t="str">
        <f t="shared" si="147"/>
        <v/>
      </c>
      <c r="FY35" s="160" t="str">
        <f t="shared" si="148"/>
        <v/>
      </c>
      <c r="FZ35" s="161" t="str">
        <f t="shared" si="149"/>
        <v/>
      </c>
      <c r="GA35" s="159" t="str">
        <f t="shared" si="150"/>
        <v/>
      </c>
      <c r="GB35" s="159" t="str">
        <f t="shared" si="151"/>
        <v/>
      </c>
      <c r="GC35" s="159" t="str">
        <f t="shared" si="152"/>
        <v/>
      </c>
      <c r="GD35" s="160" t="str">
        <f t="shared" si="153"/>
        <v/>
      </c>
      <c r="GE35" s="161" t="str">
        <f t="shared" si="154"/>
        <v/>
      </c>
      <c r="GF35" s="159" t="str">
        <f t="shared" si="155"/>
        <v/>
      </c>
      <c r="GG35" s="159" t="str">
        <f t="shared" si="156"/>
        <v/>
      </c>
      <c r="GH35" s="159" t="str">
        <f t="shared" si="157"/>
        <v/>
      </c>
      <c r="GI35" s="160" t="str">
        <f t="shared" si="158"/>
        <v/>
      </c>
      <c r="GJ35" s="161" t="str">
        <f t="shared" si="225"/>
        <v/>
      </c>
      <c r="GK35" s="159" t="str">
        <f t="shared" si="159"/>
        <v/>
      </c>
      <c r="GL35" s="159" t="str">
        <f t="shared" si="160"/>
        <v/>
      </c>
      <c r="GM35" s="159" t="str">
        <f t="shared" si="161"/>
        <v/>
      </c>
      <c r="GN35" s="160" t="str">
        <f t="shared" si="162"/>
        <v/>
      </c>
      <c r="GO35" s="161" t="str">
        <f t="shared" si="163"/>
        <v/>
      </c>
      <c r="GP35" s="159" t="str">
        <f t="shared" si="164"/>
        <v/>
      </c>
      <c r="GQ35" s="159" t="str">
        <f t="shared" si="165"/>
        <v/>
      </c>
      <c r="GR35" s="159" t="str">
        <f t="shared" si="166"/>
        <v/>
      </c>
      <c r="GS35" s="160" t="str">
        <f t="shared" si="167"/>
        <v/>
      </c>
      <c r="GT35" s="161" t="str">
        <f t="shared" si="168"/>
        <v/>
      </c>
      <c r="GU35" s="159" t="str">
        <f t="shared" si="169"/>
        <v/>
      </c>
      <c r="GV35" s="159" t="str">
        <f t="shared" si="170"/>
        <v/>
      </c>
      <c r="GW35" s="159" t="str">
        <f t="shared" si="171"/>
        <v/>
      </c>
      <c r="GX35" s="160" t="str">
        <f t="shared" si="172"/>
        <v/>
      </c>
      <c r="GY35" s="161" t="str">
        <f t="shared" si="173"/>
        <v/>
      </c>
      <c r="GZ35" s="159" t="str">
        <f t="shared" si="174"/>
        <v/>
      </c>
      <c r="HA35" s="159" t="str">
        <f t="shared" si="175"/>
        <v/>
      </c>
      <c r="HB35" s="159" t="str">
        <f t="shared" si="176"/>
        <v/>
      </c>
      <c r="HC35" s="160" t="str">
        <f t="shared" si="177"/>
        <v/>
      </c>
      <c r="HD35" s="161" t="str">
        <f t="shared" si="178"/>
        <v/>
      </c>
      <c r="HE35" s="159" t="str">
        <f t="shared" si="179"/>
        <v/>
      </c>
      <c r="HF35" s="159" t="str">
        <f t="shared" si="180"/>
        <v/>
      </c>
      <c r="HG35" s="159" t="str">
        <f t="shared" si="181"/>
        <v/>
      </c>
      <c r="HH35" s="160" t="str">
        <f t="shared" si="182"/>
        <v/>
      </c>
      <c r="HI35" s="161" t="str">
        <f t="shared" si="183"/>
        <v/>
      </c>
      <c r="HJ35" s="159" t="str">
        <f t="shared" si="184"/>
        <v/>
      </c>
      <c r="HK35" s="159" t="str">
        <f t="shared" si="185"/>
        <v/>
      </c>
      <c r="HL35" s="159" t="str">
        <f t="shared" si="186"/>
        <v/>
      </c>
      <c r="HM35" s="160" t="str">
        <f t="shared" si="187"/>
        <v/>
      </c>
      <c r="HN35" s="161" t="str">
        <f t="shared" si="188"/>
        <v/>
      </c>
      <c r="HO35" s="159" t="str">
        <f t="shared" si="189"/>
        <v/>
      </c>
      <c r="HP35" s="159" t="str">
        <f t="shared" si="190"/>
        <v/>
      </c>
      <c r="HQ35" s="159" t="str">
        <f t="shared" si="191"/>
        <v/>
      </c>
      <c r="HR35" s="160" t="str">
        <f t="shared" si="192"/>
        <v/>
      </c>
      <c r="HS35" s="161" t="str">
        <f t="shared" si="193"/>
        <v/>
      </c>
      <c r="HT35" s="159" t="str">
        <f t="shared" si="194"/>
        <v/>
      </c>
      <c r="HU35" s="159" t="str">
        <f t="shared" si="195"/>
        <v/>
      </c>
      <c r="HV35" s="159" t="str">
        <f t="shared" si="196"/>
        <v/>
      </c>
      <c r="HW35" s="160" t="str">
        <f t="shared" si="197"/>
        <v/>
      </c>
      <c r="HX35" s="161" t="str">
        <f t="shared" si="198"/>
        <v/>
      </c>
      <c r="HY35" s="159" t="str">
        <f t="shared" si="199"/>
        <v/>
      </c>
      <c r="HZ35" s="159" t="str">
        <f t="shared" si="200"/>
        <v/>
      </c>
      <c r="IA35" s="159" t="str">
        <f t="shared" si="201"/>
        <v/>
      </c>
      <c r="IB35" s="160" t="str">
        <f t="shared" si="202"/>
        <v/>
      </c>
      <c r="IC35" s="161" t="str">
        <f t="shared" si="203"/>
        <v/>
      </c>
      <c r="ID35" s="159" t="str">
        <f t="shared" si="204"/>
        <v/>
      </c>
      <c r="IE35" s="159" t="str">
        <f t="shared" si="205"/>
        <v/>
      </c>
      <c r="IF35" s="159" t="str">
        <f t="shared" si="206"/>
        <v/>
      </c>
      <c r="IG35" s="160" t="str">
        <f t="shared" si="207"/>
        <v/>
      </c>
      <c r="IH35" s="161" t="str">
        <f t="shared" si="226"/>
        <v/>
      </c>
      <c r="II35" s="159" t="str">
        <f t="shared" si="208"/>
        <v/>
      </c>
      <c r="IJ35" s="159" t="str">
        <f t="shared" si="209"/>
        <v/>
      </c>
      <c r="IK35" s="159" t="str">
        <f t="shared" si="210"/>
        <v/>
      </c>
      <c r="IL35" s="160" t="str">
        <f t="shared" si="211"/>
        <v/>
      </c>
      <c r="IM35" s="161" t="str">
        <f t="shared" si="212"/>
        <v/>
      </c>
      <c r="IN35" s="159" t="str">
        <f t="shared" si="213"/>
        <v/>
      </c>
      <c r="IO35" s="159" t="str">
        <f t="shared" si="214"/>
        <v/>
      </c>
      <c r="IP35" s="159" t="str">
        <f t="shared" si="215"/>
        <v/>
      </c>
      <c r="IQ35" s="160" t="str">
        <f t="shared" si="216"/>
        <v/>
      </c>
      <c r="IR35" s="206" t="str">
        <f>IF('2.Students Name'!R30="NQ","NQ",IF('2.Students Name'!R30="I","I",IF('2.Students Name'!R30="T","T","")))</f>
        <v/>
      </c>
    </row>
    <row r="36" spans="1:252" ht="17.25" customHeight="1">
      <c r="A36" s="216" t="str">
        <f>IF('2.Students Name'!C31="","",'2.Students Name'!C31)</f>
        <v/>
      </c>
      <c r="B36" s="217" t="str">
        <f>IF('2.Students Name'!D31="","",'2.Students Name'!D31)</f>
        <v/>
      </c>
      <c r="C36" s="218">
        <v>27</v>
      </c>
      <c r="D36" s="219"/>
      <c r="E36" s="220"/>
      <c r="F36" s="220"/>
      <c r="G36" s="220"/>
      <c r="H36" s="221"/>
      <c r="I36" s="219"/>
      <c r="J36" s="220"/>
      <c r="K36" s="220"/>
      <c r="L36" s="220"/>
      <c r="M36" s="221"/>
      <c r="N36" s="219"/>
      <c r="O36" s="220"/>
      <c r="P36" s="220"/>
      <c r="Q36" s="220"/>
      <c r="R36" s="221"/>
      <c r="S36" s="219"/>
      <c r="T36" s="220"/>
      <c r="U36" s="220"/>
      <c r="V36" s="220"/>
      <c r="W36" s="221"/>
      <c r="X36" s="219"/>
      <c r="Y36" s="220"/>
      <c r="Z36" s="220"/>
      <c r="AA36" s="220"/>
      <c r="AB36" s="221"/>
      <c r="AC36" s="219"/>
      <c r="AD36" s="220"/>
      <c r="AE36" s="220"/>
      <c r="AF36" s="220"/>
      <c r="AG36" s="221"/>
      <c r="AH36" s="219"/>
      <c r="AI36" s="220"/>
      <c r="AJ36" s="220"/>
      <c r="AK36" s="220"/>
      <c r="AL36" s="221"/>
      <c r="AM36" s="219"/>
      <c r="AN36" s="220"/>
      <c r="AO36" s="220"/>
      <c r="AP36" s="220"/>
      <c r="AQ36" s="221"/>
      <c r="AR36" s="219"/>
      <c r="AS36" s="220"/>
      <c r="AT36" s="220"/>
      <c r="AU36" s="220"/>
      <c r="AV36" s="221"/>
      <c r="AW36" s="219"/>
      <c r="AX36" s="220"/>
      <c r="AY36" s="220"/>
      <c r="AZ36" s="220"/>
      <c r="BA36" s="221"/>
      <c r="BB36" s="218">
        <v>27</v>
      </c>
      <c r="BC36" s="219"/>
      <c r="BD36" s="220"/>
      <c r="BE36" s="220"/>
      <c r="BF36" s="220"/>
      <c r="BG36" s="221"/>
      <c r="BH36" s="219"/>
      <c r="BI36" s="220"/>
      <c r="BJ36" s="220"/>
      <c r="BK36" s="220"/>
      <c r="BL36" s="221"/>
      <c r="BM36" s="219"/>
      <c r="BN36" s="220"/>
      <c r="BO36" s="220"/>
      <c r="BP36" s="220"/>
      <c r="BQ36" s="221"/>
      <c r="BR36" s="219"/>
      <c r="BS36" s="220"/>
      <c r="BT36" s="220"/>
      <c r="BU36" s="220"/>
      <c r="BV36" s="221"/>
      <c r="BW36" s="219"/>
      <c r="BX36" s="220"/>
      <c r="BY36" s="220"/>
      <c r="BZ36" s="220"/>
      <c r="CA36" s="221"/>
      <c r="CB36" s="219"/>
      <c r="CC36" s="220"/>
      <c r="CD36" s="220"/>
      <c r="CE36" s="220"/>
      <c r="CF36" s="221"/>
      <c r="CG36" s="219"/>
      <c r="CH36" s="220"/>
      <c r="CI36" s="220"/>
      <c r="CJ36" s="220"/>
      <c r="CK36" s="221"/>
      <c r="CL36" s="219"/>
      <c r="CM36" s="220"/>
      <c r="CN36" s="220"/>
      <c r="CO36" s="220"/>
      <c r="CP36" s="221"/>
      <c r="CQ36" s="219"/>
      <c r="CR36" s="220"/>
      <c r="CS36" s="220"/>
      <c r="CT36" s="220"/>
      <c r="CU36" s="221"/>
      <c r="CV36" s="219"/>
      <c r="CW36" s="220"/>
      <c r="CX36" s="220"/>
      <c r="CY36" s="220"/>
      <c r="CZ36" s="221"/>
      <c r="DA36" s="222" t="str">
        <f>IF('2.Students Name'!B31="","",'2.Students Name'!B31)</f>
        <v/>
      </c>
      <c r="DB36" s="216" t="str">
        <f>IF('2.Students Name'!C31="","",'2.Students Name'!C31)</f>
        <v/>
      </c>
      <c r="DC36" s="217" t="str">
        <f>IF('2.Students Name'!D31="","",'2.Students Name'!D31)</f>
        <v/>
      </c>
      <c r="DD36" s="218">
        <v>27</v>
      </c>
      <c r="DE36" s="219"/>
      <c r="DF36" s="220"/>
      <c r="DG36" s="220"/>
      <c r="DH36" s="220"/>
      <c r="DI36" s="221"/>
      <c r="DJ36" s="219"/>
      <c r="DK36" s="220"/>
      <c r="DL36" s="220"/>
      <c r="DM36" s="220"/>
      <c r="DN36" s="221"/>
      <c r="DO36" s="218" t="str">
        <f t="shared" si="217"/>
        <v/>
      </c>
      <c r="DP36" s="218" t="str">
        <f t="shared" si="218"/>
        <v/>
      </c>
      <c r="DQ36" s="218" t="str">
        <f t="shared" si="219"/>
        <v/>
      </c>
      <c r="DR36" s="218" t="str">
        <f t="shared" si="220"/>
        <v/>
      </c>
      <c r="DS36" s="218" t="str">
        <f t="shared" si="221"/>
        <v/>
      </c>
      <c r="DT36" s="218" t="str">
        <f t="shared" si="222"/>
        <v/>
      </c>
      <c r="DU36" s="223" t="str">
        <f t="shared" si="223"/>
        <v/>
      </c>
      <c r="DV36" s="264"/>
      <c r="DW36" s="360"/>
      <c r="DX36" s="360"/>
      <c r="DY36" s="360"/>
      <c r="DZ36" s="360"/>
      <c r="EA36" s="360"/>
      <c r="EB36" s="360"/>
      <c r="EC36" s="360"/>
      <c r="ED36" s="360"/>
      <c r="EE36" s="360"/>
      <c r="EF36" s="360"/>
      <c r="EG36" s="360"/>
      <c r="EH36" s="360"/>
      <c r="EI36" s="360"/>
      <c r="EJ36" s="261"/>
      <c r="EK36" s="206" t="str">
        <f>IF('2.Students Name'!R31="NQ","NQ",IF('2.Students Name'!R31="I","I",IF('2.Students Name'!R31="T","T","")))</f>
        <v/>
      </c>
      <c r="EL36" s="258" t="str">
        <f t="shared" si="224"/>
        <v/>
      </c>
      <c r="EM36" s="159" t="str">
        <f t="shared" si="110"/>
        <v/>
      </c>
      <c r="EN36" s="159" t="str">
        <f t="shared" si="111"/>
        <v/>
      </c>
      <c r="EO36" s="159" t="str">
        <f t="shared" si="112"/>
        <v/>
      </c>
      <c r="EP36" s="160" t="str">
        <f t="shared" si="113"/>
        <v/>
      </c>
      <c r="EQ36" s="161" t="str">
        <f t="shared" si="114"/>
        <v/>
      </c>
      <c r="ER36" s="159" t="str">
        <f t="shared" si="115"/>
        <v/>
      </c>
      <c r="ES36" s="159" t="str">
        <f t="shared" si="116"/>
        <v/>
      </c>
      <c r="ET36" s="159" t="str">
        <f t="shared" si="117"/>
        <v/>
      </c>
      <c r="EU36" s="160" t="str">
        <f t="shared" si="118"/>
        <v/>
      </c>
      <c r="EV36" s="161" t="str">
        <f t="shared" si="119"/>
        <v/>
      </c>
      <c r="EW36" s="159" t="str">
        <f t="shared" si="120"/>
        <v/>
      </c>
      <c r="EX36" s="159" t="str">
        <f t="shared" si="121"/>
        <v/>
      </c>
      <c r="EY36" s="159" t="str">
        <f t="shared" si="122"/>
        <v/>
      </c>
      <c r="EZ36" s="160" t="str">
        <f t="shared" si="123"/>
        <v/>
      </c>
      <c r="FA36" s="161" t="str">
        <f t="shared" si="124"/>
        <v/>
      </c>
      <c r="FB36" s="159" t="str">
        <f t="shared" si="125"/>
        <v/>
      </c>
      <c r="FC36" s="159" t="str">
        <f t="shared" si="126"/>
        <v/>
      </c>
      <c r="FD36" s="159" t="str">
        <f t="shared" si="127"/>
        <v/>
      </c>
      <c r="FE36" s="160" t="str">
        <f t="shared" si="128"/>
        <v/>
      </c>
      <c r="FF36" s="161" t="str">
        <f t="shared" si="129"/>
        <v/>
      </c>
      <c r="FG36" s="159" t="str">
        <f t="shared" si="130"/>
        <v/>
      </c>
      <c r="FH36" s="159" t="str">
        <f t="shared" si="131"/>
        <v/>
      </c>
      <c r="FI36" s="159" t="str">
        <f t="shared" si="132"/>
        <v/>
      </c>
      <c r="FJ36" s="160" t="str">
        <f t="shared" si="133"/>
        <v/>
      </c>
      <c r="FK36" s="161" t="str">
        <f t="shared" si="134"/>
        <v/>
      </c>
      <c r="FL36" s="159" t="str">
        <f t="shared" si="135"/>
        <v/>
      </c>
      <c r="FM36" s="159" t="str">
        <f t="shared" si="136"/>
        <v/>
      </c>
      <c r="FN36" s="159" t="str">
        <f t="shared" si="137"/>
        <v/>
      </c>
      <c r="FO36" s="160" t="str">
        <f t="shared" si="138"/>
        <v/>
      </c>
      <c r="FP36" s="161" t="str">
        <f t="shared" si="139"/>
        <v/>
      </c>
      <c r="FQ36" s="159" t="str">
        <f t="shared" si="140"/>
        <v/>
      </c>
      <c r="FR36" s="159" t="str">
        <f t="shared" si="141"/>
        <v/>
      </c>
      <c r="FS36" s="159" t="str">
        <f t="shared" si="142"/>
        <v/>
      </c>
      <c r="FT36" s="160" t="str">
        <f t="shared" si="143"/>
        <v/>
      </c>
      <c r="FU36" s="161" t="str">
        <f t="shared" si="144"/>
        <v/>
      </c>
      <c r="FV36" s="159" t="str">
        <f t="shared" si="145"/>
        <v/>
      </c>
      <c r="FW36" s="159" t="str">
        <f t="shared" si="146"/>
        <v/>
      </c>
      <c r="FX36" s="159" t="str">
        <f t="shared" si="147"/>
        <v/>
      </c>
      <c r="FY36" s="160" t="str">
        <f t="shared" si="148"/>
        <v/>
      </c>
      <c r="FZ36" s="161" t="str">
        <f t="shared" si="149"/>
        <v/>
      </c>
      <c r="GA36" s="159" t="str">
        <f t="shared" si="150"/>
        <v/>
      </c>
      <c r="GB36" s="159" t="str">
        <f t="shared" si="151"/>
        <v/>
      </c>
      <c r="GC36" s="159" t="str">
        <f t="shared" si="152"/>
        <v/>
      </c>
      <c r="GD36" s="160" t="str">
        <f t="shared" si="153"/>
        <v/>
      </c>
      <c r="GE36" s="161" t="str">
        <f t="shared" si="154"/>
        <v/>
      </c>
      <c r="GF36" s="159" t="str">
        <f t="shared" si="155"/>
        <v/>
      </c>
      <c r="GG36" s="159" t="str">
        <f t="shared" si="156"/>
        <v/>
      </c>
      <c r="GH36" s="159" t="str">
        <f t="shared" si="157"/>
        <v/>
      </c>
      <c r="GI36" s="160" t="str">
        <f t="shared" si="158"/>
        <v/>
      </c>
      <c r="GJ36" s="161" t="str">
        <f t="shared" si="225"/>
        <v/>
      </c>
      <c r="GK36" s="159" t="str">
        <f t="shared" si="159"/>
        <v/>
      </c>
      <c r="GL36" s="159" t="str">
        <f t="shared" si="160"/>
        <v/>
      </c>
      <c r="GM36" s="159" t="str">
        <f t="shared" si="161"/>
        <v/>
      </c>
      <c r="GN36" s="160" t="str">
        <f t="shared" si="162"/>
        <v/>
      </c>
      <c r="GO36" s="161" t="str">
        <f t="shared" si="163"/>
        <v/>
      </c>
      <c r="GP36" s="159" t="str">
        <f t="shared" si="164"/>
        <v/>
      </c>
      <c r="GQ36" s="159" t="str">
        <f t="shared" si="165"/>
        <v/>
      </c>
      <c r="GR36" s="159" t="str">
        <f t="shared" si="166"/>
        <v/>
      </c>
      <c r="GS36" s="160" t="str">
        <f t="shared" si="167"/>
        <v/>
      </c>
      <c r="GT36" s="161" t="str">
        <f t="shared" si="168"/>
        <v/>
      </c>
      <c r="GU36" s="159" t="str">
        <f t="shared" si="169"/>
        <v/>
      </c>
      <c r="GV36" s="159" t="str">
        <f t="shared" si="170"/>
        <v/>
      </c>
      <c r="GW36" s="159" t="str">
        <f t="shared" si="171"/>
        <v/>
      </c>
      <c r="GX36" s="160" t="str">
        <f t="shared" si="172"/>
        <v/>
      </c>
      <c r="GY36" s="161" t="str">
        <f t="shared" si="173"/>
        <v/>
      </c>
      <c r="GZ36" s="159" t="str">
        <f t="shared" si="174"/>
        <v/>
      </c>
      <c r="HA36" s="159" t="str">
        <f t="shared" si="175"/>
        <v/>
      </c>
      <c r="HB36" s="159" t="str">
        <f t="shared" si="176"/>
        <v/>
      </c>
      <c r="HC36" s="160" t="str">
        <f t="shared" si="177"/>
        <v/>
      </c>
      <c r="HD36" s="161" t="str">
        <f t="shared" si="178"/>
        <v/>
      </c>
      <c r="HE36" s="159" t="str">
        <f t="shared" si="179"/>
        <v/>
      </c>
      <c r="HF36" s="159" t="str">
        <f t="shared" si="180"/>
        <v/>
      </c>
      <c r="HG36" s="159" t="str">
        <f t="shared" si="181"/>
        <v/>
      </c>
      <c r="HH36" s="160" t="str">
        <f t="shared" si="182"/>
        <v/>
      </c>
      <c r="HI36" s="161" t="str">
        <f t="shared" si="183"/>
        <v/>
      </c>
      <c r="HJ36" s="159" t="str">
        <f t="shared" si="184"/>
        <v/>
      </c>
      <c r="HK36" s="159" t="str">
        <f t="shared" si="185"/>
        <v/>
      </c>
      <c r="HL36" s="159" t="str">
        <f t="shared" si="186"/>
        <v/>
      </c>
      <c r="HM36" s="160" t="str">
        <f t="shared" si="187"/>
        <v/>
      </c>
      <c r="HN36" s="161" t="str">
        <f t="shared" si="188"/>
        <v/>
      </c>
      <c r="HO36" s="159" t="str">
        <f t="shared" si="189"/>
        <v/>
      </c>
      <c r="HP36" s="159" t="str">
        <f t="shared" si="190"/>
        <v/>
      </c>
      <c r="HQ36" s="159" t="str">
        <f t="shared" si="191"/>
        <v/>
      </c>
      <c r="HR36" s="160" t="str">
        <f t="shared" si="192"/>
        <v/>
      </c>
      <c r="HS36" s="161" t="str">
        <f t="shared" si="193"/>
        <v/>
      </c>
      <c r="HT36" s="159" t="str">
        <f t="shared" si="194"/>
        <v/>
      </c>
      <c r="HU36" s="159" t="str">
        <f t="shared" si="195"/>
        <v/>
      </c>
      <c r="HV36" s="159" t="str">
        <f t="shared" si="196"/>
        <v/>
      </c>
      <c r="HW36" s="160" t="str">
        <f t="shared" si="197"/>
        <v/>
      </c>
      <c r="HX36" s="161" t="str">
        <f t="shared" si="198"/>
        <v/>
      </c>
      <c r="HY36" s="159" t="str">
        <f t="shared" si="199"/>
        <v/>
      </c>
      <c r="HZ36" s="159" t="str">
        <f t="shared" si="200"/>
        <v/>
      </c>
      <c r="IA36" s="159" t="str">
        <f t="shared" si="201"/>
        <v/>
      </c>
      <c r="IB36" s="160" t="str">
        <f t="shared" si="202"/>
        <v/>
      </c>
      <c r="IC36" s="161" t="str">
        <f t="shared" si="203"/>
        <v/>
      </c>
      <c r="ID36" s="159" t="str">
        <f t="shared" si="204"/>
        <v/>
      </c>
      <c r="IE36" s="159" t="str">
        <f t="shared" si="205"/>
        <v/>
      </c>
      <c r="IF36" s="159" t="str">
        <f t="shared" si="206"/>
        <v/>
      </c>
      <c r="IG36" s="160" t="str">
        <f t="shared" si="207"/>
        <v/>
      </c>
      <c r="IH36" s="161" t="str">
        <f t="shared" si="226"/>
        <v/>
      </c>
      <c r="II36" s="159" t="str">
        <f t="shared" si="208"/>
        <v/>
      </c>
      <c r="IJ36" s="159" t="str">
        <f t="shared" si="209"/>
        <v/>
      </c>
      <c r="IK36" s="159" t="str">
        <f t="shared" si="210"/>
        <v/>
      </c>
      <c r="IL36" s="160" t="str">
        <f t="shared" si="211"/>
        <v/>
      </c>
      <c r="IM36" s="161" t="str">
        <f t="shared" si="212"/>
        <v/>
      </c>
      <c r="IN36" s="159" t="str">
        <f t="shared" si="213"/>
        <v/>
      </c>
      <c r="IO36" s="159" t="str">
        <f t="shared" si="214"/>
        <v/>
      </c>
      <c r="IP36" s="159" t="str">
        <f t="shared" si="215"/>
        <v/>
      </c>
      <c r="IQ36" s="160" t="str">
        <f t="shared" si="216"/>
        <v/>
      </c>
      <c r="IR36" s="206" t="str">
        <f>IF('2.Students Name'!R31="NQ","NQ",IF('2.Students Name'!R31="I","I",IF('2.Students Name'!R31="T","T","")))</f>
        <v/>
      </c>
    </row>
    <row r="37" spans="1:252" ht="17.25" customHeight="1">
      <c r="A37" s="216" t="str">
        <f>IF('2.Students Name'!C32="","",'2.Students Name'!C32)</f>
        <v/>
      </c>
      <c r="B37" s="217" t="str">
        <f>IF('2.Students Name'!D32="","",'2.Students Name'!D32)</f>
        <v/>
      </c>
      <c r="C37" s="218">
        <v>28</v>
      </c>
      <c r="D37" s="219"/>
      <c r="E37" s="220"/>
      <c r="F37" s="220"/>
      <c r="G37" s="220"/>
      <c r="H37" s="221"/>
      <c r="I37" s="219"/>
      <c r="J37" s="220"/>
      <c r="K37" s="220"/>
      <c r="L37" s="220"/>
      <c r="M37" s="221"/>
      <c r="N37" s="219"/>
      <c r="O37" s="220"/>
      <c r="P37" s="220"/>
      <c r="Q37" s="220"/>
      <c r="R37" s="221"/>
      <c r="S37" s="219"/>
      <c r="T37" s="220"/>
      <c r="U37" s="220"/>
      <c r="V37" s="220"/>
      <c r="W37" s="221"/>
      <c r="X37" s="219"/>
      <c r="Y37" s="220"/>
      <c r="Z37" s="220"/>
      <c r="AA37" s="220"/>
      <c r="AB37" s="221"/>
      <c r="AC37" s="219"/>
      <c r="AD37" s="220"/>
      <c r="AE37" s="220"/>
      <c r="AF37" s="220"/>
      <c r="AG37" s="221"/>
      <c r="AH37" s="219"/>
      <c r="AI37" s="220"/>
      <c r="AJ37" s="220"/>
      <c r="AK37" s="220"/>
      <c r="AL37" s="221"/>
      <c r="AM37" s="219"/>
      <c r="AN37" s="220"/>
      <c r="AO37" s="220"/>
      <c r="AP37" s="220"/>
      <c r="AQ37" s="221"/>
      <c r="AR37" s="219"/>
      <c r="AS37" s="220"/>
      <c r="AT37" s="220"/>
      <c r="AU37" s="220"/>
      <c r="AV37" s="221"/>
      <c r="AW37" s="219"/>
      <c r="AX37" s="220"/>
      <c r="AY37" s="220"/>
      <c r="AZ37" s="220"/>
      <c r="BA37" s="221"/>
      <c r="BB37" s="218">
        <v>28</v>
      </c>
      <c r="BC37" s="219"/>
      <c r="BD37" s="220"/>
      <c r="BE37" s="220"/>
      <c r="BF37" s="220"/>
      <c r="BG37" s="221"/>
      <c r="BH37" s="219"/>
      <c r="BI37" s="220"/>
      <c r="BJ37" s="220"/>
      <c r="BK37" s="220"/>
      <c r="BL37" s="221"/>
      <c r="BM37" s="219"/>
      <c r="BN37" s="220"/>
      <c r="BO37" s="220"/>
      <c r="BP37" s="220"/>
      <c r="BQ37" s="221"/>
      <c r="BR37" s="219"/>
      <c r="BS37" s="220"/>
      <c r="BT37" s="220"/>
      <c r="BU37" s="220"/>
      <c r="BV37" s="221"/>
      <c r="BW37" s="219"/>
      <c r="BX37" s="220"/>
      <c r="BY37" s="220"/>
      <c r="BZ37" s="220"/>
      <c r="CA37" s="221"/>
      <c r="CB37" s="219"/>
      <c r="CC37" s="220"/>
      <c r="CD37" s="220"/>
      <c r="CE37" s="220"/>
      <c r="CF37" s="221"/>
      <c r="CG37" s="219"/>
      <c r="CH37" s="220"/>
      <c r="CI37" s="220"/>
      <c r="CJ37" s="220"/>
      <c r="CK37" s="221"/>
      <c r="CL37" s="219"/>
      <c r="CM37" s="220"/>
      <c r="CN37" s="220"/>
      <c r="CO37" s="220"/>
      <c r="CP37" s="221"/>
      <c r="CQ37" s="219"/>
      <c r="CR37" s="220"/>
      <c r="CS37" s="220"/>
      <c r="CT37" s="220"/>
      <c r="CU37" s="221"/>
      <c r="CV37" s="219"/>
      <c r="CW37" s="220"/>
      <c r="CX37" s="220"/>
      <c r="CY37" s="220"/>
      <c r="CZ37" s="221"/>
      <c r="DA37" s="222" t="str">
        <f>IF('2.Students Name'!B32="","",'2.Students Name'!B32)</f>
        <v/>
      </c>
      <c r="DB37" s="216" t="str">
        <f>IF('2.Students Name'!C32="","",'2.Students Name'!C32)</f>
        <v/>
      </c>
      <c r="DC37" s="217" t="str">
        <f>IF('2.Students Name'!D32="","",'2.Students Name'!D32)</f>
        <v/>
      </c>
      <c r="DD37" s="218">
        <v>28</v>
      </c>
      <c r="DE37" s="219"/>
      <c r="DF37" s="220"/>
      <c r="DG37" s="220"/>
      <c r="DH37" s="220"/>
      <c r="DI37" s="221"/>
      <c r="DJ37" s="219"/>
      <c r="DK37" s="220"/>
      <c r="DL37" s="220"/>
      <c r="DM37" s="220"/>
      <c r="DN37" s="221"/>
      <c r="DO37" s="218" t="str">
        <f t="shared" si="217"/>
        <v/>
      </c>
      <c r="DP37" s="218" t="str">
        <f t="shared" si="218"/>
        <v/>
      </c>
      <c r="DQ37" s="218" t="str">
        <f t="shared" si="219"/>
        <v/>
      </c>
      <c r="DR37" s="218" t="str">
        <f t="shared" si="220"/>
        <v/>
      </c>
      <c r="DS37" s="218" t="str">
        <f t="shared" si="221"/>
        <v/>
      </c>
      <c r="DT37" s="218" t="str">
        <f t="shared" si="222"/>
        <v/>
      </c>
      <c r="DU37" s="223" t="str">
        <f t="shared" si="223"/>
        <v/>
      </c>
      <c r="DV37" s="264"/>
      <c r="DW37" s="360"/>
      <c r="DX37" s="360"/>
      <c r="DY37" s="360"/>
      <c r="DZ37" s="360"/>
      <c r="EA37" s="360"/>
      <c r="EB37" s="360"/>
      <c r="EC37" s="360"/>
      <c r="ED37" s="360"/>
      <c r="EE37" s="360"/>
      <c r="EF37" s="360"/>
      <c r="EG37" s="360"/>
      <c r="EH37" s="360"/>
      <c r="EI37" s="360"/>
      <c r="EJ37" s="261"/>
      <c r="EK37" s="206" t="str">
        <f>IF('2.Students Name'!R32="NQ","NQ",IF('2.Students Name'!R32="I","I",IF('2.Students Name'!R32="T","T","")))</f>
        <v/>
      </c>
      <c r="EL37" s="258" t="str">
        <f t="shared" si="224"/>
        <v/>
      </c>
      <c r="EM37" s="159" t="str">
        <f t="shared" si="110"/>
        <v/>
      </c>
      <c r="EN37" s="159" t="str">
        <f t="shared" si="111"/>
        <v/>
      </c>
      <c r="EO37" s="159" t="str">
        <f t="shared" si="112"/>
        <v/>
      </c>
      <c r="EP37" s="160" t="str">
        <f t="shared" si="113"/>
        <v/>
      </c>
      <c r="EQ37" s="161" t="str">
        <f t="shared" si="114"/>
        <v/>
      </c>
      <c r="ER37" s="159" t="str">
        <f t="shared" si="115"/>
        <v/>
      </c>
      <c r="ES37" s="159" t="str">
        <f t="shared" si="116"/>
        <v/>
      </c>
      <c r="ET37" s="159" t="str">
        <f t="shared" si="117"/>
        <v/>
      </c>
      <c r="EU37" s="160" t="str">
        <f t="shared" si="118"/>
        <v/>
      </c>
      <c r="EV37" s="161" t="str">
        <f t="shared" si="119"/>
        <v/>
      </c>
      <c r="EW37" s="159" t="str">
        <f t="shared" si="120"/>
        <v/>
      </c>
      <c r="EX37" s="159" t="str">
        <f t="shared" si="121"/>
        <v/>
      </c>
      <c r="EY37" s="159" t="str">
        <f t="shared" si="122"/>
        <v/>
      </c>
      <c r="EZ37" s="160" t="str">
        <f t="shared" si="123"/>
        <v/>
      </c>
      <c r="FA37" s="161" t="str">
        <f t="shared" si="124"/>
        <v/>
      </c>
      <c r="FB37" s="159" t="str">
        <f t="shared" si="125"/>
        <v/>
      </c>
      <c r="FC37" s="159" t="str">
        <f t="shared" si="126"/>
        <v/>
      </c>
      <c r="FD37" s="159" t="str">
        <f t="shared" si="127"/>
        <v/>
      </c>
      <c r="FE37" s="160" t="str">
        <f t="shared" si="128"/>
        <v/>
      </c>
      <c r="FF37" s="161" t="str">
        <f t="shared" si="129"/>
        <v/>
      </c>
      <c r="FG37" s="159" t="str">
        <f t="shared" si="130"/>
        <v/>
      </c>
      <c r="FH37" s="159" t="str">
        <f t="shared" si="131"/>
        <v/>
      </c>
      <c r="FI37" s="159" t="str">
        <f t="shared" si="132"/>
        <v/>
      </c>
      <c r="FJ37" s="160" t="str">
        <f t="shared" si="133"/>
        <v/>
      </c>
      <c r="FK37" s="161" t="str">
        <f t="shared" si="134"/>
        <v/>
      </c>
      <c r="FL37" s="159" t="str">
        <f t="shared" si="135"/>
        <v/>
      </c>
      <c r="FM37" s="159" t="str">
        <f t="shared" si="136"/>
        <v/>
      </c>
      <c r="FN37" s="159" t="str">
        <f t="shared" si="137"/>
        <v/>
      </c>
      <c r="FO37" s="160" t="str">
        <f t="shared" si="138"/>
        <v/>
      </c>
      <c r="FP37" s="161" t="str">
        <f t="shared" si="139"/>
        <v/>
      </c>
      <c r="FQ37" s="159" t="str">
        <f t="shared" si="140"/>
        <v/>
      </c>
      <c r="FR37" s="159" t="str">
        <f t="shared" si="141"/>
        <v/>
      </c>
      <c r="FS37" s="159" t="str">
        <f t="shared" si="142"/>
        <v/>
      </c>
      <c r="FT37" s="160" t="str">
        <f t="shared" si="143"/>
        <v/>
      </c>
      <c r="FU37" s="161" t="str">
        <f t="shared" si="144"/>
        <v/>
      </c>
      <c r="FV37" s="159" t="str">
        <f t="shared" si="145"/>
        <v/>
      </c>
      <c r="FW37" s="159" t="str">
        <f t="shared" si="146"/>
        <v/>
      </c>
      <c r="FX37" s="159" t="str">
        <f t="shared" si="147"/>
        <v/>
      </c>
      <c r="FY37" s="160" t="str">
        <f t="shared" si="148"/>
        <v/>
      </c>
      <c r="FZ37" s="161" t="str">
        <f t="shared" si="149"/>
        <v/>
      </c>
      <c r="GA37" s="159" t="str">
        <f t="shared" si="150"/>
        <v/>
      </c>
      <c r="GB37" s="159" t="str">
        <f t="shared" si="151"/>
        <v/>
      </c>
      <c r="GC37" s="159" t="str">
        <f t="shared" si="152"/>
        <v/>
      </c>
      <c r="GD37" s="160" t="str">
        <f t="shared" si="153"/>
        <v/>
      </c>
      <c r="GE37" s="161" t="str">
        <f t="shared" si="154"/>
        <v/>
      </c>
      <c r="GF37" s="159" t="str">
        <f t="shared" si="155"/>
        <v/>
      </c>
      <c r="GG37" s="159" t="str">
        <f t="shared" si="156"/>
        <v/>
      </c>
      <c r="GH37" s="159" t="str">
        <f t="shared" si="157"/>
        <v/>
      </c>
      <c r="GI37" s="160" t="str">
        <f t="shared" si="158"/>
        <v/>
      </c>
      <c r="GJ37" s="161" t="str">
        <f t="shared" si="225"/>
        <v/>
      </c>
      <c r="GK37" s="159" t="str">
        <f t="shared" si="159"/>
        <v/>
      </c>
      <c r="GL37" s="159" t="str">
        <f t="shared" si="160"/>
        <v/>
      </c>
      <c r="GM37" s="159" t="str">
        <f t="shared" si="161"/>
        <v/>
      </c>
      <c r="GN37" s="160" t="str">
        <f t="shared" si="162"/>
        <v/>
      </c>
      <c r="GO37" s="161" t="str">
        <f t="shared" si="163"/>
        <v/>
      </c>
      <c r="GP37" s="159" t="str">
        <f t="shared" si="164"/>
        <v/>
      </c>
      <c r="GQ37" s="159" t="str">
        <f t="shared" si="165"/>
        <v/>
      </c>
      <c r="GR37" s="159" t="str">
        <f t="shared" si="166"/>
        <v/>
      </c>
      <c r="GS37" s="160" t="str">
        <f t="shared" si="167"/>
        <v/>
      </c>
      <c r="GT37" s="161" t="str">
        <f t="shared" si="168"/>
        <v/>
      </c>
      <c r="GU37" s="159" t="str">
        <f t="shared" si="169"/>
        <v/>
      </c>
      <c r="GV37" s="159" t="str">
        <f t="shared" si="170"/>
        <v/>
      </c>
      <c r="GW37" s="159" t="str">
        <f t="shared" si="171"/>
        <v/>
      </c>
      <c r="GX37" s="160" t="str">
        <f t="shared" si="172"/>
        <v/>
      </c>
      <c r="GY37" s="161" t="str">
        <f t="shared" si="173"/>
        <v/>
      </c>
      <c r="GZ37" s="159" t="str">
        <f t="shared" si="174"/>
        <v/>
      </c>
      <c r="HA37" s="159" t="str">
        <f t="shared" si="175"/>
        <v/>
      </c>
      <c r="HB37" s="159" t="str">
        <f t="shared" si="176"/>
        <v/>
      </c>
      <c r="HC37" s="160" t="str">
        <f t="shared" si="177"/>
        <v/>
      </c>
      <c r="HD37" s="161" t="str">
        <f t="shared" si="178"/>
        <v/>
      </c>
      <c r="HE37" s="159" t="str">
        <f t="shared" si="179"/>
        <v/>
      </c>
      <c r="HF37" s="159" t="str">
        <f t="shared" si="180"/>
        <v/>
      </c>
      <c r="HG37" s="159" t="str">
        <f t="shared" si="181"/>
        <v/>
      </c>
      <c r="HH37" s="160" t="str">
        <f t="shared" si="182"/>
        <v/>
      </c>
      <c r="HI37" s="161" t="str">
        <f t="shared" si="183"/>
        <v/>
      </c>
      <c r="HJ37" s="159" t="str">
        <f t="shared" si="184"/>
        <v/>
      </c>
      <c r="HK37" s="159" t="str">
        <f t="shared" si="185"/>
        <v/>
      </c>
      <c r="HL37" s="159" t="str">
        <f t="shared" si="186"/>
        <v/>
      </c>
      <c r="HM37" s="160" t="str">
        <f t="shared" si="187"/>
        <v/>
      </c>
      <c r="HN37" s="161" t="str">
        <f t="shared" si="188"/>
        <v/>
      </c>
      <c r="HO37" s="159" t="str">
        <f t="shared" si="189"/>
        <v/>
      </c>
      <c r="HP37" s="159" t="str">
        <f t="shared" si="190"/>
        <v/>
      </c>
      <c r="HQ37" s="159" t="str">
        <f t="shared" si="191"/>
        <v/>
      </c>
      <c r="HR37" s="160" t="str">
        <f t="shared" si="192"/>
        <v/>
      </c>
      <c r="HS37" s="161" t="str">
        <f t="shared" si="193"/>
        <v/>
      </c>
      <c r="HT37" s="159" t="str">
        <f t="shared" si="194"/>
        <v/>
      </c>
      <c r="HU37" s="159" t="str">
        <f t="shared" si="195"/>
        <v/>
      </c>
      <c r="HV37" s="159" t="str">
        <f t="shared" si="196"/>
        <v/>
      </c>
      <c r="HW37" s="160" t="str">
        <f t="shared" si="197"/>
        <v/>
      </c>
      <c r="HX37" s="161" t="str">
        <f t="shared" si="198"/>
        <v/>
      </c>
      <c r="HY37" s="159" t="str">
        <f t="shared" si="199"/>
        <v/>
      </c>
      <c r="HZ37" s="159" t="str">
        <f t="shared" si="200"/>
        <v/>
      </c>
      <c r="IA37" s="159" t="str">
        <f t="shared" si="201"/>
        <v/>
      </c>
      <c r="IB37" s="160" t="str">
        <f t="shared" si="202"/>
        <v/>
      </c>
      <c r="IC37" s="161" t="str">
        <f t="shared" si="203"/>
        <v/>
      </c>
      <c r="ID37" s="159" t="str">
        <f t="shared" si="204"/>
        <v/>
      </c>
      <c r="IE37" s="159" t="str">
        <f t="shared" si="205"/>
        <v/>
      </c>
      <c r="IF37" s="159" t="str">
        <f t="shared" si="206"/>
        <v/>
      </c>
      <c r="IG37" s="160" t="str">
        <f t="shared" si="207"/>
        <v/>
      </c>
      <c r="IH37" s="161" t="str">
        <f t="shared" si="226"/>
        <v/>
      </c>
      <c r="II37" s="159" t="str">
        <f t="shared" si="208"/>
        <v/>
      </c>
      <c r="IJ37" s="159" t="str">
        <f t="shared" si="209"/>
        <v/>
      </c>
      <c r="IK37" s="159" t="str">
        <f t="shared" si="210"/>
        <v/>
      </c>
      <c r="IL37" s="160" t="str">
        <f t="shared" si="211"/>
        <v/>
      </c>
      <c r="IM37" s="161" t="str">
        <f t="shared" si="212"/>
        <v/>
      </c>
      <c r="IN37" s="159" t="str">
        <f t="shared" si="213"/>
        <v/>
      </c>
      <c r="IO37" s="159" t="str">
        <f t="shared" si="214"/>
        <v/>
      </c>
      <c r="IP37" s="159" t="str">
        <f t="shared" si="215"/>
        <v/>
      </c>
      <c r="IQ37" s="160" t="str">
        <f t="shared" si="216"/>
        <v/>
      </c>
      <c r="IR37" s="206" t="str">
        <f>IF('2.Students Name'!R32="NQ","NQ",IF('2.Students Name'!R32="I","I",IF('2.Students Name'!R32="T","T","")))</f>
        <v/>
      </c>
    </row>
    <row r="38" spans="1:252" ht="17.25" customHeight="1">
      <c r="A38" s="216" t="str">
        <f>IF('2.Students Name'!C33="","",'2.Students Name'!C33)</f>
        <v/>
      </c>
      <c r="B38" s="217" t="str">
        <f>IF('2.Students Name'!D33="","",'2.Students Name'!D33)</f>
        <v/>
      </c>
      <c r="C38" s="218">
        <v>29</v>
      </c>
      <c r="D38" s="219"/>
      <c r="E38" s="220"/>
      <c r="F38" s="220"/>
      <c r="G38" s="220"/>
      <c r="H38" s="221"/>
      <c r="I38" s="219"/>
      <c r="J38" s="220"/>
      <c r="K38" s="220"/>
      <c r="L38" s="220"/>
      <c r="M38" s="221"/>
      <c r="N38" s="219"/>
      <c r="O38" s="220"/>
      <c r="P38" s="220"/>
      <c r="Q38" s="220"/>
      <c r="R38" s="221"/>
      <c r="S38" s="219"/>
      <c r="T38" s="220"/>
      <c r="U38" s="220"/>
      <c r="V38" s="220"/>
      <c r="W38" s="221"/>
      <c r="X38" s="219"/>
      <c r="Y38" s="220"/>
      <c r="Z38" s="220"/>
      <c r="AA38" s="220"/>
      <c r="AB38" s="221"/>
      <c r="AC38" s="219"/>
      <c r="AD38" s="220"/>
      <c r="AE38" s="220"/>
      <c r="AF38" s="220"/>
      <c r="AG38" s="221"/>
      <c r="AH38" s="219"/>
      <c r="AI38" s="220"/>
      <c r="AJ38" s="220"/>
      <c r="AK38" s="220"/>
      <c r="AL38" s="221"/>
      <c r="AM38" s="219"/>
      <c r="AN38" s="220"/>
      <c r="AO38" s="220"/>
      <c r="AP38" s="220"/>
      <c r="AQ38" s="221"/>
      <c r="AR38" s="219"/>
      <c r="AS38" s="220"/>
      <c r="AT38" s="220"/>
      <c r="AU38" s="220"/>
      <c r="AV38" s="221"/>
      <c r="AW38" s="219"/>
      <c r="AX38" s="220"/>
      <c r="AY38" s="220"/>
      <c r="AZ38" s="220"/>
      <c r="BA38" s="221"/>
      <c r="BB38" s="218">
        <v>29</v>
      </c>
      <c r="BC38" s="219"/>
      <c r="BD38" s="220"/>
      <c r="BE38" s="220"/>
      <c r="BF38" s="220"/>
      <c r="BG38" s="221"/>
      <c r="BH38" s="219"/>
      <c r="BI38" s="220"/>
      <c r="BJ38" s="220"/>
      <c r="BK38" s="220"/>
      <c r="BL38" s="221"/>
      <c r="BM38" s="219"/>
      <c r="BN38" s="220"/>
      <c r="BO38" s="220"/>
      <c r="BP38" s="220"/>
      <c r="BQ38" s="221"/>
      <c r="BR38" s="219"/>
      <c r="BS38" s="220"/>
      <c r="BT38" s="220"/>
      <c r="BU38" s="220"/>
      <c r="BV38" s="221"/>
      <c r="BW38" s="219"/>
      <c r="BX38" s="220"/>
      <c r="BY38" s="220"/>
      <c r="BZ38" s="220"/>
      <c r="CA38" s="221"/>
      <c r="CB38" s="219"/>
      <c r="CC38" s="220"/>
      <c r="CD38" s="220"/>
      <c r="CE38" s="220"/>
      <c r="CF38" s="221"/>
      <c r="CG38" s="219"/>
      <c r="CH38" s="220"/>
      <c r="CI38" s="220"/>
      <c r="CJ38" s="220"/>
      <c r="CK38" s="221"/>
      <c r="CL38" s="219"/>
      <c r="CM38" s="220"/>
      <c r="CN38" s="220"/>
      <c r="CO38" s="220"/>
      <c r="CP38" s="221"/>
      <c r="CQ38" s="219"/>
      <c r="CR38" s="220"/>
      <c r="CS38" s="220"/>
      <c r="CT38" s="220"/>
      <c r="CU38" s="221"/>
      <c r="CV38" s="219"/>
      <c r="CW38" s="220"/>
      <c r="CX38" s="220"/>
      <c r="CY38" s="220"/>
      <c r="CZ38" s="221"/>
      <c r="DA38" s="222" t="str">
        <f>IF('2.Students Name'!B33="","",'2.Students Name'!B33)</f>
        <v/>
      </c>
      <c r="DB38" s="216" t="str">
        <f>IF('2.Students Name'!C33="","",'2.Students Name'!C33)</f>
        <v/>
      </c>
      <c r="DC38" s="217" t="str">
        <f>IF('2.Students Name'!D33="","",'2.Students Name'!D33)</f>
        <v/>
      </c>
      <c r="DD38" s="218">
        <v>29</v>
      </c>
      <c r="DE38" s="219"/>
      <c r="DF38" s="220"/>
      <c r="DG38" s="220"/>
      <c r="DH38" s="220"/>
      <c r="DI38" s="221"/>
      <c r="DJ38" s="219"/>
      <c r="DK38" s="220"/>
      <c r="DL38" s="220"/>
      <c r="DM38" s="220"/>
      <c r="DN38" s="221"/>
      <c r="DO38" s="218" t="str">
        <f t="shared" si="217"/>
        <v/>
      </c>
      <c r="DP38" s="218" t="str">
        <f t="shared" si="218"/>
        <v/>
      </c>
      <c r="DQ38" s="218" t="str">
        <f t="shared" si="219"/>
        <v/>
      </c>
      <c r="DR38" s="218" t="str">
        <f t="shared" si="220"/>
        <v/>
      </c>
      <c r="DS38" s="218" t="str">
        <f t="shared" si="221"/>
        <v/>
      </c>
      <c r="DT38" s="218" t="str">
        <f t="shared" si="222"/>
        <v/>
      </c>
      <c r="DU38" s="223" t="str">
        <f t="shared" si="223"/>
        <v/>
      </c>
      <c r="DV38" s="264"/>
      <c r="DW38" s="360"/>
      <c r="DX38" s="360"/>
      <c r="DY38" s="360"/>
      <c r="DZ38" s="360"/>
      <c r="EA38" s="360"/>
      <c r="EB38" s="360"/>
      <c r="EC38" s="360"/>
      <c r="ED38" s="360"/>
      <c r="EE38" s="360"/>
      <c r="EF38" s="360"/>
      <c r="EG38" s="360"/>
      <c r="EH38" s="360"/>
      <c r="EI38" s="360"/>
      <c r="EJ38" s="261"/>
      <c r="EK38" s="206" t="str">
        <f>IF('2.Students Name'!R33="NQ","NQ",IF('2.Students Name'!R33="I","I",IF('2.Students Name'!R33="T","T","")))</f>
        <v/>
      </c>
      <c r="EL38" s="258" t="str">
        <f t="shared" si="224"/>
        <v/>
      </c>
      <c r="EM38" s="159" t="str">
        <f t="shared" si="110"/>
        <v/>
      </c>
      <c r="EN38" s="159" t="str">
        <f t="shared" si="111"/>
        <v/>
      </c>
      <c r="EO38" s="159" t="str">
        <f t="shared" si="112"/>
        <v/>
      </c>
      <c r="EP38" s="160" t="str">
        <f t="shared" si="113"/>
        <v/>
      </c>
      <c r="EQ38" s="161" t="str">
        <f t="shared" si="114"/>
        <v/>
      </c>
      <c r="ER38" s="159" t="str">
        <f t="shared" si="115"/>
        <v/>
      </c>
      <c r="ES38" s="159" t="str">
        <f t="shared" si="116"/>
        <v/>
      </c>
      <c r="ET38" s="159" t="str">
        <f t="shared" si="117"/>
        <v/>
      </c>
      <c r="EU38" s="160" t="str">
        <f t="shared" si="118"/>
        <v/>
      </c>
      <c r="EV38" s="161" t="str">
        <f t="shared" si="119"/>
        <v/>
      </c>
      <c r="EW38" s="159" t="str">
        <f t="shared" si="120"/>
        <v/>
      </c>
      <c r="EX38" s="159" t="str">
        <f t="shared" si="121"/>
        <v/>
      </c>
      <c r="EY38" s="159" t="str">
        <f t="shared" si="122"/>
        <v/>
      </c>
      <c r="EZ38" s="160" t="str">
        <f t="shared" si="123"/>
        <v/>
      </c>
      <c r="FA38" s="161" t="str">
        <f t="shared" si="124"/>
        <v/>
      </c>
      <c r="FB38" s="159" t="str">
        <f t="shared" si="125"/>
        <v/>
      </c>
      <c r="FC38" s="159" t="str">
        <f t="shared" si="126"/>
        <v/>
      </c>
      <c r="FD38" s="159" t="str">
        <f t="shared" si="127"/>
        <v/>
      </c>
      <c r="FE38" s="160" t="str">
        <f t="shared" si="128"/>
        <v/>
      </c>
      <c r="FF38" s="161" t="str">
        <f t="shared" si="129"/>
        <v/>
      </c>
      <c r="FG38" s="159" t="str">
        <f t="shared" si="130"/>
        <v/>
      </c>
      <c r="FH38" s="159" t="str">
        <f t="shared" si="131"/>
        <v/>
      </c>
      <c r="FI38" s="159" t="str">
        <f t="shared" si="132"/>
        <v/>
      </c>
      <c r="FJ38" s="160" t="str">
        <f t="shared" si="133"/>
        <v/>
      </c>
      <c r="FK38" s="161" t="str">
        <f t="shared" si="134"/>
        <v/>
      </c>
      <c r="FL38" s="159" t="str">
        <f t="shared" si="135"/>
        <v/>
      </c>
      <c r="FM38" s="159" t="str">
        <f t="shared" si="136"/>
        <v/>
      </c>
      <c r="FN38" s="159" t="str">
        <f t="shared" si="137"/>
        <v/>
      </c>
      <c r="FO38" s="160" t="str">
        <f t="shared" si="138"/>
        <v/>
      </c>
      <c r="FP38" s="161" t="str">
        <f t="shared" si="139"/>
        <v/>
      </c>
      <c r="FQ38" s="159" t="str">
        <f t="shared" si="140"/>
        <v/>
      </c>
      <c r="FR38" s="159" t="str">
        <f t="shared" si="141"/>
        <v/>
      </c>
      <c r="FS38" s="159" t="str">
        <f t="shared" si="142"/>
        <v/>
      </c>
      <c r="FT38" s="160" t="str">
        <f t="shared" si="143"/>
        <v/>
      </c>
      <c r="FU38" s="161" t="str">
        <f t="shared" si="144"/>
        <v/>
      </c>
      <c r="FV38" s="159" t="str">
        <f t="shared" si="145"/>
        <v/>
      </c>
      <c r="FW38" s="159" t="str">
        <f t="shared" si="146"/>
        <v/>
      </c>
      <c r="FX38" s="159" t="str">
        <f t="shared" si="147"/>
        <v/>
      </c>
      <c r="FY38" s="160" t="str">
        <f t="shared" si="148"/>
        <v/>
      </c>
      <c r="FZ38" s="161" t="str">
        <f t="shared" si="149"/>
        <v/>
      </c>
      <c r="GA38" s="159" t="str">
        <f t="shared" si="150"/>
        <v/>
      </c>
      <c r="GB38" s="159" t="str">
        <f t="shared" si="151"/>
        <v/>
      </c>
      <c r="GC38" s="159" t="str">
        <f t="shared" si="152"/>
        <v/>
      </c>
      <c r="GD38" s="160" t="str">
        <f t="shared" si="153"/>
        <v/>
      </c>
      <c r="GE38" s="161" t="str">
        <f t="shared" si="154"/>
        <v/>
      </c>
      <c r="GF38" s="159" t="str">
        <f t="shared" si="155"/>
        <v/>
      </c>
      <c r="GG38" s="159" t="str">
        <f t="shared" si="156"/>
        <v/>
      </c>
      <c r="GH38" s="159" t="str">
        <f t="shared" si="157"/>
        <v/>
      </c>
      <c r="GI38" s="160" t="str">
        <f t="shared" si="158"/>
        <v/>
      </c>
      <c r="GJ38" s="161" t="str">
        <f t="shared" si="225"/>
        <v/>
      </c>
      <c r="GK38" s="159" t="str">
        <f t="shared" si="159"/>
        <v/>
      </c>
      <c r="GL38" s="159" t="str">
        <f t="shared" si="160"/>
        <v/>
      </c>
      <c r="GM38" s="159" t="str">
        <f t="shared" si="161"/>
        <v/>
      </c>
      <c r="GN38" s="160" t="str">
        <f t="shared" si="162"/>
        <v/>
      </c>
      <c r="GO38" s="161" t="str">
        <f t="shared" si="163"/>
        <v/>
      </c>
      <c r="GP38" s="159" t="str">
        <f t="shared" si="164"/>
        <v/>
      </c>
      <c r="GQ38" s="159" t="str">
        <f t="shared" si="165"/>
        <v/>
      </c>
      <c r="GR38" s="159" t="str">
        <f t="shared" si="166"/>
        <v/>
      </c>
      <c r="GS38" s="160" t="str">
        <f t="shared" si="167"/>
        <v/>
      </c>
      <c r="GT38" s="161" t="str">
        <f t="shared" si="168"/>
        <v/>
      </c>
      <c r="GU38" s="159" t="str">
        <f t="shared" si="169"/>
        <v/>
      </c>
      <c r="GV38" s="159" t="str">
        <f t="shared" si="170"/>
        <v/>
      </c>
      <c r="GW38" s="159" t="str">
        <f t="shared" si="171"/>
        <v/>
      </c>
      <c r="GX38" s="160" t="str">
        <f t="shared" si="172"/>
        <v/>
      </c>
      <c r="GY38" s="161" t="str">
        <f t="shared" si="173"/>
        <v/>
      </c>
      <c r="GZ38" s="159" t="str">
        <f t="shared" si="174"/>
        <v/>
      </c>
      <c r="HA38" s="159" t="str">
        <f t="shared" si="175"/>
        <v/>
      </c>
      <c r="HB38" s="159" t="str">
        <f t="shared" si="176"/>
        <v/>
      </c>
      <c r="HC38" s="160" t="str">
        <f t="shared" si="177"/>
        <v/>
      </c>
      <c r="HD38" s="161" t="str">
        <f t="shared" si="178"/>
        <v/>
      </c>
      <c r="HE38" s="159" t="str">
        <f t="shared" si="179"/>
        <v/>
      </c>
      <c r="HF38" s="159" t="str">
        <f t="shared" si="180"/>
        <v/>
      </c>
      <c r="HG38" s="159" t="str">
        <f t="shared" si="181"/>
        <v/>
      </c>
      <c r="HH38" s="160" t="str">
        <f t="shared" si="182"/>
        <v/>
      </c>
      <c r="HI38" s="161" t="str">
        <f t="shared" si="183"/>
        <v/>
      </c>
      <c r="HJ38" s="159" t="str">
        <f t="shared" si="184"/>
        <v/>
      </c>
      <c r="HK38" s="159" t="str">
        <f t="shared" si="185"/>
        <v/>
      </c>
      <c r="HL38" s="159" t="str">
        <f t="shared" si="186"/>
        <v/>
      </c>
      <c r="HM38" s="160" t="str">
        <f t="shared" si="187"/>
        <v/>
      </c>
      <c r="HN38" s="161" t="str">
        <f t="shared" si="188"/>
        <v/>
      </c>
      <c r="HO38" s="159" t="str">
        <f t="shared" si="189"/>
        <v/>
      </c>
      <c r="HP38" s="159" t="str">
        <f t="shared" si="190"/>
        <v/>
      </c>
      <c r="HQ38" s="159" t="str">
        <f t="shared" si="191"/>
        <v/>
      </c>
      <c r="HR38" s="160" t="str">
        <f t="shared" si="192"/>
        <v/>
      </c>
      <c r="HS38" s="161" t="str">
        <f t="shared" si="193"/>
        <v/>
      </c>
      <c r="HT38" s="159" t="str">
        <f t="shared" si="194"/>
        <v/>
      </c>
      <c r="HU38" s="159" t="str">
        <f t="shared" si="195"/>
        <v/>
      </c>
      <c r="HV38" s="159" t="str">
        <f t="shared" si="196"/>
        <v/>
      </c>
      <c r="HW38" s="160" t="str">
        <f t="shared" si="197"/>
        <v/>
      </c>
      <c r="HX38" s="161" t="str">
        <f t="shared" si="198"/>
        <v/>
      </c>
      <c r="HY38" s="159" t="str">
        <f t="shared" si="199"/>
        <v/>
      </c>
      <c r="HZ38" s="159" t="str">
        <f t="shared" si="200"/>
        <v/>
      </c>
      <c r="IA38" s="159" t="str">
        <f t="shared" si="201"/>
        <v/>
      </c>
      <c r="IB38" s="160" t="str">
        <f t="shared" si="202"/>
        <v/>
      </c>
      <c r="IC38" s="161" t="str">
        <f t="shared" si="203"/>
        <v/>
      </c>
      <c r="ID38" s="159" t="str">
        <f t="shared" si="204"/>
        <v/>
      </c>
      <c r="IE38" s="159" t="str">
        <f t="shared" si="205"/>
        <v/>
      </c>
      <c r="IF38" s="159" t="str">
        <f t="shared" si="206"/>
        <v/>
      </c>
      <c r="IG38" s="160" t="str">
        <f t="shared" si="207"/>
        <v/>
      </c>
      <c r="IH38" s="161" t="str">
        <f t="shared" si="226"/>
        <v/>
      </c>
      <c r="II38" s="159" t="str">
        <f t="shared" si="208"/>
        <v/>
      </c>
      <c r="IJ38" s="159" t="str">
        <f t="shared" si="209"/>
        <v/>
      </c>
      <c r="IK38" s="159" t="str">
        <f t="shared" si="210"/>
        <v/>
      </c>
      <c r="IL38" s="160" t="str">
        <f t="shared" si="211"/>
        <v/>
      </c>
      <c r="IM38" s="161" t="str">
        <f t="shared" si="212"/>
        <v/>
      </c>
      <c r="IN38" s="159" t="str">
        <f t="shared" si="213"/>
        <v/>
      </c>
      <c r="IO38" s="159" t="str">
        <f t="shared" si="214"/>
        <v/>
      </c>
      <c r="IP38" s="159" t="str">
        <f t="shared" si="215"/>
        <v/>
      </c>
      <c r="IQ38" s="160" t="str">
        <f t="shared" si="216"/>
        <v/>
      </c>
      <c r="IR38" s="206" t="str">
        <f>IF('2.Students Name'!R33="NQ","NQ",IF('2.Students Name'!R33="I","I",IF('2.Students Name'!R33="T","T","")))</f>
        <v/>
      </c>
    </row>
    <row r="39" spans="1:252" ht="17.25" customHeight="1">
      <c r="A39" s="216" t="str">
        <f>IF('2.Students Name'!C34="","",'2.Students Name'!C34)</f>
        <v/>
      </c>
      <c r="B39" s="217" t="str">
        <f>IF('2.Students Name'!D34="","",'2.Students Name'!D34)</f>
        <v/>
      </c>
      <c r="C39" s="218">
        <v>30</v>
      </c>
      <c r="D39" s="219"/>
      <c r="E39" s="220"/>
      <c r="F39" s="220"/>
      <c r="G39" s="220"/>
      <c r="H39" s="221"/>
      <c r="I39" s="219"/>
      <c r="J39" s="220"/>
      <c r="K39" s="220"/>
      <c r="L39" s="220"/>
      <c r="M39" s="221"/>
      <c r="N39" s="219"/>
      <c r="O39" s="220"/>
      <c r="P39" s="220"/>
      <c r="Q39" s="220"/>
      <c r="R39" s="221"/>
      <c r="S39" s="219"/>
      <c r="T39" s="220"/>
      <c r="U39" s="220"/>
      <c r="V39" s="220"/>
      <c r="W39" s="221"/>
      <c r="X39" s="219"/>
      <c r="Y39" s="220"/>
      <c r="Z39" s="220"/>
      <c r="AA39" s="220"/>
      <c r="AB39" s="221"/>
      <c r="AC39" s="219"/>
      <c r="AD39" s="220"/>
      <c r="AE39" s="220"/>
      <c r="AF39" s="220"/>
      <c r="AG39" s="221"/>
      <c r="AH39" s="219"/>
      <c r="AI39" s="220"/>
      <c r="AJ39" s="220"/>
      <c r="AK39" s="220"/>
      <c r="AL39" s="221"/>
      <c r="AM39" s="219"/>
      <c r="AN39" s="220"/>
      <c r="AO39" s="220"/>
      <c r="AP39" s="220"/>
      <c r="AQ39" s="221"/>
      <c r="AR39" s="219"/>
      <c r="AS39" s="220"/>
      <c r="AT39" s="220"/>
      <c r="AU39" s="220"/>
      <c r="AV39" s="221"/>
      <c r="AW39" s="219"/>
      <c r="AX39" s="220"/>
      <c r="AY39" s="220"/>
      <c r="AZ39" s="220"/>
      <c r="BA39" s="221"/>
      <c r="BB39" s="218">
        <v>30</v>
      </c>
      <c r="BC39" s="219"/>
      <c r="BD39" s="220"/>
      <c r="BE39" s="220"/>
      <c r="BF39" s="220"/>
      <c r="BG39" s="221"/>
      <c r="BH39" s="219"/>
      <c r="BI39" s="220"/>
      <c r="BJ39" s="220"/>
      <c r="BK39" s="220"/>
      <c r="BL39" s="221"/>
      <c r="BM39" s="219"/>
      <c r="BN39" s="220"/>
      <c r="BO39" s="220"/>
      <c r="BP39" s="220"/>
      <c r="BQ39" s="221"/>
      <c r="BR39" s="219"/>
      <c r="BS39" s="220"/>
      <c r="BT39" s="220"/>
      <c r="BU39" s="220"/>
      <c r="BV39" s="221"/>
      <c r="BW39" s="219"/>
      <c r="BX39" s="220"/>
      <c r="BY39" s="220"/>
      <c r="BZ39" s="220"/>
      <c r="CA39" s="221"/>
      <c r="CB39" s="219"/>
      <c r="CC39" s="220"/>
      <c r="CD39" s="220"/>
      <c r="CE39" s="220"/>
      <c r="CF39" s="221"/>
      <c r="CG39" s="219"/>
      <c r="CH39" s="220"/>
      <c r="CI39" s="220"/>
      <c r="CJ39" s="220"/>
      <c r="CK39" s="221"/>
      <c r="CL39" s="219"/>
      <c r="CM39" s="220"/>
      <c r="CN39" s="220"/>
      <c r="CO39" s="220"/>
      <c r="CP39" s="221"/>
      <c r="CQ39" s="219"/>
      <c r="CR39" s="220"/>
      <c r="CS39" s="220"/>
      <c r="CT39" s="220"/>
      <c r="CU39" s="221"/>
      <c r="CV39" s="219"/>
      <c r="CW39" s="220"/>
      <c r="CX39" s="220"/>
      <c r="CY39" s="220"/>
      <c r="CZ39" s="221"/>
      <c r="DA39" s="222" t="str">
        <f>IF('2.Students Name'!B34="","",'2.Students Name'!B34)</f>
        <v/>
      </c>
      <c r="DB39" s="216" t="str">
        <f>IF('2.Students Name'!C34="","",'2.Students Name'!C34)</f>
        <v/>
      </c>
      <c r="DC39" s="217" t="str">
        <f>IF('2.Students Name'!D34="","",'2.Students Name'!D34)</f>
        <v/>
      </c>
      <c r="DD39" s="218">
        <v>30</v>
      </c>
      <c r="DE39" s="219"/>
      <c r="DF39" s="220"/>
      <c r="DG39" s="220"/>
      <c r="DH39" s="220"/>
      <c r="DI39" s="221"/>
      <c r="DJ39" s="219"/>
      <c r="DK39" s="220"/>
      <c r="DL39" s="220"/>
      <c r="DM39" s="220"/>
      <c r="DN39" s="221"/>
      <c r="DO39" s="218" t="str">
        <f t="shared" si="217"/>
        <v/>
      </c>
      <c r="DP39" s="218" t="str">
        <f t="shared" si="218"/>
        <v/>
      </c>
      <c r="DQ39" s="218" t="str">
        <f t="shared" si="219"/>
        <v/>
      </c>
      <c r="DR39" s="218" t="str">
        <f t="shared" si="220"/>
        <v/>
      </c>
      <c r="DS39" s="218" t="str">
        <f t="shared" si="221"/>
        <v/>
      </c>
      <c r="DT39" s="218" t="str">
        <f t="shared" si="222"/>
        <v/>
      </c>
      <c r="DU39" s="223" t="str">
        <f t="shared" si="223"/>
        <v/>
      </c>
      <c r="DV39" s="264"/>
      <c r="DW39" s="360"/>
      <c r="DX39" s="360"/>
      <c r="DY39" s="360"/>
      <c r="DZ39" s="360"/>
      <c r="EA39" s="360"/>
      <c r="EB39" s="360"/>
      <c r="EC39" s="360"/>
      <c r="ED39" s="360"/>
      <c r="EE39" s="360"/>
      <c r="EF39" s="360"/>
      <c r="EG39" s="360"/>
      <c r="EH39" s="360"/>
      <c r="EI39" s="360"/>
      <c r="EJ39" s="261"/>
      <c r="EK39" s="206" t="str">
        <f>IF('2.Students Name'!R34="NQ","NQ",IF('2.Students Name'!R34="I","I",IF('2.Students Name'!R34="T","T","")))</f>
        <v/>
      </c>
      <c r="EL39" s="258" t="str">
        <f t="shared" si="224"/>
        <v/>
      </c>
      <c r="EM39" s="159" t="str">
        <f t="shared" si="110"/>
        <v/>
      </c>
      <c r="EN39" s="159" t="str">
        <f t="shared" si="111"/>
        <v/>
      </c>
      <c r="EO39" s="159" t="str">
        <f t="shared" si="112"/>
        <v/>
      </c>
      <c r="EP39" s="160" t="str">
        <f t="shared" si="113"/>
        <v/>
      </c>
      <c r="EQ39" s="161" t="str">
        <f t="shared" si="114"/>
        <v/>
      </c>
      <c r="ER39" s="159" t="str">
        <f t="shared" si="115"/>
        <v/>
      </c>
      <c r="ES39" s="159" t="str">
        <f t="shared" si="116"/>
        <v/>
      </c>
      <c r="ET39" s="159" t="str">
        <f t="shared" si="117"/>
        <v/>
      </c>
      <c r="EU39" s="160" t="str">
        <f t="shared" si="118"/>
        <v/>
      </c>
      <c r="EV39" s="161" t="str">
        <f t="shared" si="119"/>
        <v/>
      </c>
      <c r="EW39" s="159" t="str">
        <f t="shared" si="120"/>
        <v/>
      </c>
      <c r="EX39" s="159" t="str">
        <f t="shared" si="121"/>
        <v/>
      </c>
      <c r="EY39" s="159" t="str">
        <f t="shared" si="122"/>
        <v/>
      </c>
      <c r="EZ39" s="160" t="str">
        <f t="shared" si="123"/>
        <v/>
      </c>
      <c r="FA39" s="161" t="str">
        <f t="shared" si="124"/>
        <v/>
      </c>
      <c r="FB39" s="159" t="str">
        <f t="shared" si="125"/>
        <v/>
      </c>
      <c r="FC39" s="159" t="str">
        <f t="shared" si="126"/>
        <v/>
      </c>
      <c r="FD39" s="159" t="str">
        <f t="shared" si="127"/>
        <v/>
      </c>
      <c r="FE39" s="160" t="str">
        <f t="shared" si="128"/>
        <v/>
      </c>
      <c r="FF39" s="161" t="str">
        <f t="shared" si="129"/>
        <v/>
      </c>
      <c r="FG39" s="159" t="str">
        <f t="shared" si="130"/>
        <v/>
      </c>
      <c r="FH39" s="159" t="str">
        <f t="shared" si="131"/>
        <v/>
      </c>
      <c r="FI39" s="159" t="str">
        <f t="shared" si="132"/>
        <v/>
      </c>
      <c r="FJ39" s="160" t="str">
        <f t="shared" si="133"/>
        <v/>
      </c>
      <c r="FK39" s="161" t="str">
        <f t="shared" si="134"/>
        <v/>
      </c>
      <c r="FL39" s="159" t="str">
        <f t="shared" si="135"/>
        <v/>
      </c>
      <c r="FM39" s="159" t="str">
        <f t="shared" si="136"/>
        <v/>
      </c>
      <c r="FN39" s="159" t="str">
        <f t="shared" si="137"/>
        <v/>
      </c>
      <c r="FO39" s="160" t="str">
        <f t="shared" si="138"/>
        <v/>
      </c>
      <c r="FP39" s="161" t="str">
        <f t="shared" si="139"/>
        <v/>
      </c>
      <c r="FQ39" s="159" t="str">
        <f t="shared" si="140"/>
        <v/>
      </c>
      <c r="FR39" s="159" t="str">
        <f t="shared" si="141"/>
        <v/>
      </c>
      <c r="FS39" s="159" t="str">
        <f t="shared" si="142"/>
        <v/>
      </c>
      <c r="FT39" s="160" t="str">
        <f t="shared" si="143"/>
        <v/>
      </c>
      <c r="FU39" s="161" t="str">
        <f t="shared" si="144"/>
        <v/>
      </c>
      <c r="FV39" s="159" t="str">
        <f t="shared" si="145"/>
        <v/>
      </c>
      <c r="FW39" s="159" t="str">
        <f t="shared" si="146"/>
        <v/>
      </c>
      <c r="FX39" s="159" t="str">
        <f t="shared" si="147"/>
        <v/>
      </c>
      <c r="FY39" s="160" t="str">
        <f t="shared" si="148"/>
        <v/>
      </c>
      <c r="FZ39" s="161" t="str">
        <f t="shared" si="149"/>
        <v/>
      </c>
      <c r="GA39" s="159" t="str">
        <f t="shared" si="150"/>
        <v/>
      </c>
      <c r="GB39" s="159" t="str">
        <f t="shared" si="151"/>
        <v/>
      </c>
      <c r="GC39" s="159" t="str">
        <f t="shared" si="152"/>
        <v/>
      </c>
      <c r="GD39" s="160" t="str">
        <f t="shared" si="153"/>
        <v/>
      </c>
      <c r="GE39" s="161" t="str">
        <f t="shared" si="154"/>
        <v/>
      </c>
      <c r="GF39" s="159" t="str">
        <f t="shared" si="155"/>
        <v/>
      </c>
      <c r="GG39" s="159" t="str">
        <f t="shared" si="156"/>
        <v/>
      </c>
      <c r="GH39" s="159" t="str">
        <f t="shared" si="157"/>
        <v/>
      </c>
      <c r="GI39" s="160" t="str">
        <f t="shared" si="158"/>
        <v/>
      </c>
      <c r="GJ39" s="161" t="str">
        <f t="shared" si="225"/>
        <v/>
      </c>
      <c r="GK39" s="159" t="str">
        <f t="shared" si="159"/>
        <v/>
      </c>
      <c r="GL39" s="159" t="str">
        <f t="shared" si="160"/>
        <v/>
      </c>
      <c r="GM39" s="159" t="str">
        <f t="shared" si="161"/>
        <v/>
      </c>
      <c r="GN39" s="160" t="str">
        <f t="shared" si="162"/>
        <v/>
      </c>
      <c r="GO39" s="161" t="str">
        <f t="shared" si="163"/>
        <v/>
      </c>
      <c r="GP39" s="159" t="str">
        <f t="shared" si="164"/>
        <v/>
      </c>
      <c r="GQ39" s="159" t="str">
        <f t="shared" si="165"/>
        <v/>
      </c>
      <c r="GR39" s="159" t="str">
        <f t="shared" si="166"/>
        <v/>
      </c>
      <c r="GS39" s="160" t="str">
        <f t="shared" si="167"/>
        <v/>
      </c>
      <c r="GT39" s="161" t="str">
        <f t="shared" si="168"/>
        <v/>
      </c>
      <c r="GU39" s="159" t="str">
        <f t="shared" si="169"/>
        <v/>
      </c>
      <c r="GV39" s="159" t="str">
        <f t="shared" si="170"/>
        <v/>
      </c>
      <c r="GW39" s="159" t="str">
        <f t="shared" si="171"/>
        <v/>
      </c>
      <c r="GX39" s="160" t="str">
        <f t="shared" si="172"/>
        <v/>
      </c>
      <c r="GY39" s="161" t="str">
        <f t="shared" si="173"/>
        <v/>
      </c>
      <c r="GZ39" s="159" t="str">
        <f t="shared" si="174"/>
        <v/>
      </c>
      <c r="HA39" s="159" t="str">
        <f t="shared" si="175"/>
        <v/>
      </c>
      <c r="HB39" s="159" t="str">
        <f t="shared" si="176"/>
        <v/>
      </c>
      <c r="HC39" s="160" t="str">
        <f t="shared" si="177"/>
        <v/>
      </c>
      <c r="HD39" s="161" t="str">
        <f t="shared" si="178"/>
        <v/>
      </c>
      <c r="HE39" s="159" t="str">
        <f t="shared" si="179"/>
        <v/>
      </c>
      <c r="HF39" s="159" t="str">
        <f t="shared" si="180"/>
        <v/>
      </c>
      <c r="HG39" s="159" t="str">
        <f t="shared" si="181"/>
        <v/>
      </c>
      <c r="HH39" s="160" t="str">
        <f t="shared" si="182"/>
        <v/>
      </c>
      <c r="HI39" s="161" t="str">
        <f t="shared" si="183"/>
        <v/>
      </c>
      <c r="HJ39" s="159" t="str">
        <f t="shared" si="184"/>
        <v/>
      </c>
      <c r="HK39" s="159" t="str">
        <f t="shared" si="185"/>
        <v/>
      </c>
      <c r="HL39" s="159" t="str">
        <f t="shared" si="186"/>
        <v/>
      </c>
      <c r="HM39" s="160" t="str">
        <f t="shared" si="187"/>
        <v/>
      </c>
      <c r="HN39" s="161" t="str">
        <f t="shared" si="188"/>
        <v/>
      </c>
      <c r="HO39" s="159" t="str">
        <f t="shared" si="189"/>
        <v/>
      </c>
      <c r="HP39" s="159" t="str">
        <f t="shared" si="190"/>
        <v/>
      </c>
      <c r="HQ39" s="159" t="str">
        <f t="shared" si="191"/>
        <v/>
      </c>
      <c r="HR39" s="160" t="str">
        <f t="shared" si="192"/>
        <v/>
      </c>
      <c r="HS39" s="161" t="str">
        <f t="shared" si="193"/>
        <v/>
      </c>
      <c r="HT39" s="159" t="str">
        <f t="shared" si="194"/>
        <v/>
      </c>
      <c r="HU39" s="159" t="str">
        <f t="shared" si="195"/>
        <v/>
      </c>
      <c r="HV39" s="159" t="str">
        <f t="shared" si="196"/>
        <v/>
      </c>
      <c r="HW39" s="160" t="str">
        <f t="shared" si="197"/>
        <v/>
      </c>
      <c r="HX39" s="161" t="str">
        <f t="shared" si="198"/>
        <v/>
      </c>
      <c r="HY39" s="159" t="str">
        <f t="shared" si="199"/>
        <v/>
      </c>
      <c r="HZ39" s="159" t="str">
        <f t="shared" si="200"/>
        <v/>
      </c>
      <c r="IA39" s="159" t="str">
        <f t="shared" si="201"/>
        <v/>
      </c>
      <c r="IB39" s="160" t="str">
        <f t="shared" si="202"/>
        <v/>
      </c>
      <c r="IC39" s="161" t="str">
        <f t="shared" si="203"/>
        <v/>
      </c>
      <c r="ID39" s="159" t="str">
        <f t="shared" si="204"/>
        <v/>
      </c>
      <c r="IE39" s="159" t="str">
        <f t="shared" si="205"/>
        <v/>
      </c>
      <c r="IF39" s="159" t="str">
        <f t="shared" si="206"/>
        <v/>
      </c>
      <c r="IG39" s="160" t="str">
        <f t="shared" si="207"/>
        <v/>
      </c>
      <c r="IH39" s="161" t="str">
        <f t="shared" si="226"/>
        <v/>
      </c>
      <c r="II39" s="159" t="str">
        <f t="shared" si="208"/>
        <v/>
      </c>
      <c r="IJ39" s="159" t="str">
        <f t="shared" si="209"/>
        <v/>
      </c>
      <c r="IK39" s="159" t="str">
        <f t="shared" si="210"/>
        <v/>
      </c>
      <c r="IL39" s="160" t="str">
        <f t="shared" si="211"/>
        <v/>
      </c>
      <c r="IM39" s="161" t="str">
        <f t="shared" si="212"/>
        <v/>
      </c>
      <c r="IN39" s="159" t="str">
        <f t="shared" si="213"/>
        <v/>
      </c>
      <c r="IO39" s="159" t="str">
        <f t="shared" si="214"/>
        <v/>
      </c>
      <c r="IP39" s="159" t="str">
        <f t="shared" si="215"/>
        <v/>
      </c>
      <c r="IQ39" s="160" t="str">
        <f t="shared" si="216"/>
        <v/>
      </c>
      <c r="IR39" s="206" t="str">
        <f>IF('2.Students Name'!R34="NQ","NQ",IF('2.Students Name'!R34="I","I",IF('2.Students Name'!R34="T","T","")))</f>
        <v/>
      </c>
    </row>
    <row r="40" spans="1:252" ht="17.25" customHeight="1">
      <c r="A40" s="216" t="str">
        <f>IF('2.Students Name'!C35="","",'2.Students Name'!C35)</f>
        <v/>
      </c>
      <c r="B40" s="217" t="str">
        <f>IF('2.Students Name'!D35="","",'2.Students Name'!D35)</f>
        <v/>
      </c>
      <c r="C40" s="218">
        <v>31</v>
      </c>
      <c r="D40" s="219"/>
      <c r="E40" s="220"/>
      <c r="F40" s="220"/>
      <c r="G40" s="220"/>
      <c r="H40" s="221"/>
      <c r="I40" s="219"/>
      <c r="J40" s="220"/>
      <c r="K40" s="220"/>
      <c r="L40" s="220"/>
      <c r="M40" s="221"/>
      <c r="N40" s="219"/>
      <c r="O40" s="220"/>
      <c r="P40" s="220"/>
      <c r="Q40" s="220"/>
      <c r="R40" s="221"/>
      <c r="S40" s="219"/>
      <c r="T40" s="220"/>
      <c r="U40" s="220"/>
      <c r="V40" s="220"/>
      <c r="W40" s="221"/>
      <c r="X40" s="219"/>
      <c r="Y40" s="220"/>
      <c r="Z40" s="220"/>
      <c r="AA40" s="220"/>
      <c r="AB40" s="221"/>
      <c r="AC40" s="219"/>
      <c r="AD40" s="220"/>
      <c r="AE40" s="220"/>
      <c r="AF40" s="220"/>
      <c r="AG40" s="221"/>
      <c r="AH40" s="219"/>
      <c r="AI40" s="220"/>
      <c r="AJ40" s="220"/>
      <c r="AK40" s="220"/>
      <c r="AL40" s="221"/>
      <c r="AM40" s="219"/>
      <c r="AN40" s="220"/>
      <c r="AO40" s="220"/>
      <c r="AP40" s="220"/>
      <c r="AQ40" s="221"/>
      <c r="AR40" s="219"/>
      <c r="AS40" s="220"/>
      <c r="AT40" s="220"/>
      <c r="AU40" s="220"/>
      <c r="AV40" s="221"/>
      <c r="AW40" s="219"/>
      <c r="AX40" s="220"/>
      <c r="AY40" s="220"/>
      <c r="AZ40" s="220"/>
      <c r="BA40" s="221"/>
      <c r="BB40" s="218">
        <v>31</v>
      </c>
      <c r="BC40" s="219"/>
      <c r="BD40" s="220"/>
      <c r="BE40" s="220"/>
      <c r="BF40" s="220"/>
      <c r="BG40" s="221"/>
      <c r="BH40" s="219"/>
      <c r="BI40" s="220"/>
      <c r="BJ40" s="220"/>
      <c r="BK40" s="220"/>
      <c r="BL40" s="221"/>
      <c r="BM40" s="219"/>
      <c r="BN40" s="220"/>
      <c r="BO40" s="220"/>
      <c r="BP40" s="220"/>
      <c r="BQ40" s="221"/>
      <c r="BR40" s="219"/>
      <c r="BS40" s="220"/>
      <c r="BT40" s="220"/>
      <c r="BU40" s="220"/>
      <c r="BV40" s="221"/>
      <c r="BW40" s="219"/>
      <c r="BX40" s="220"/>
      <c r="BY40" s="220"/>
      <c r="BZ40" s="220"/>
      <c r="CA40" s="221"/>
      <c r="CB40" s="219"/>
      <c r="CC40" s="220"/>
      <c r="CD40" s="220"/>
      <c r="CE40" s="220"/>
      <c r="CF40" s="221"/>
      <c r="CG40" s="219"/>
      <c r="CH40" s="220"/>
      <c r="CI40" s="220"/>
      <c r="CJ40" s="220"/>
      <c r="CK40" s="221"/>
      <c r="CL40" s="219"/>
      <c r="CM40" s="220"/>
      <c r="CN40" s="220"/>
      <c r="CO40" s="220"/>
      <c r="CP40" s="221"/>
      <c r="CQ40" s="219"/>
      <c r="CR40" s="220"/>
      <c r="CS40" s="220"/>
      <c r="CT40" s="220"/>
      <c r="CU40" s="221"/>
      <c r="CV40" s="219"/>
      <c r="CW40" s="220"/>
      <c r="CX40" s="220"/>
      <c r="CY40" s="220"/>
      <c r="CZ40" s="221"/>
      <c r="DA40" s="222" t="str">
        <f>IF('2.Students Name'!B35="","",'2.Students Name'!B35)</f>
        <v/>
      </c>
      <c r="DB40" s="216" t="str">
        <f>IF('2.Students Name'!C35="","",'2.Students Name'!C35)</f>
        <v/>
      </c>
      <c r="DC40" s="217" t="str">
        <f>IF('2.Students Name'!D35="","",'2.Students Name'!D35)</f>
        <v/>
      </c>
      <c r="DD40" s="218">
        <v>31</v>
      </c>
      <c r="DE40" s="219"/>
      <c r="DF40" s="220"/>
      <c r="DG40" s="220"/>
      <c r="DH40" s="220"/>
      <c r="DI40" s="221"/>
      <c r="DJ40" s="219"/>
      <c r="DK40" s="220"/>
      <c r="DL40" s="220"/>
      <c r="DM40" s="220"/>
      <c r="DN40" s="221"/>
      <c r="DO40" s="218" t="str">
        <f t="shared" si="217"/>
        <v/>
      </c>
      <c r="DP40" s="218" t="str">
        <f t="shared" si="218"/>
        <v/>
      </c>
      <c r="DQ40" s="218" t="str">
        <f t="shared" si="219"/>
        <v/>
      </c>
      <c r="DR40" s="218" t="str">
        <f t="shared" si="220"/>
        <v/>
      </c>
      <c r="DS40" s="218" t="str">
        <f t="shared" si="221"/>
        <v/>
      </c>
      <c r="DT40" s="218" t="str">
        <f t="shared" si="222"/>
        <v/>
      </c>
      <c r="DU40" s="223" t="str">
        <f t="shared" si="223"/>
        <v/>
      </c>
      <c r="DV40" s="264"/>
      <c r="DW40" s="360"/>
      <c r="DX40" s="360"/>
      <c r="DY40" s="360"/>
      <c r="DZ40" s="360"/>
      <c r="EA40" s="360"/>
      <c r="EB40" s="360"/>
      <c r="EC40" s="360"/>
      <c r="ED40" s="360"/>
      <c r="EE40" s="360"/>
      <c r="EF40" s="360"/>
      <c r="EG40" s="360"/>
      <c r="EH40" s="360"/>
      <c r="EI40" s="360"/>
      <c r="EJ40" s="261"/>
      <c r="EK40" s="206" t="str">
        <f>IF('2.Students Name'!R35="NQ","NQ",IF('2.Students Name'!R35="I","I",IF('2.Students Name'!R35="T","T","")))</f>
        <v/>
      </c>
      <c r="EL40" s="258" t="str">
        <f t="shared" si="224"/>
        <v/>
      </c>
      <c r="EM40" s="159" t="str">
        <f t="shared" si="110"/>
        <v/>
      </c>
      <c r="EN40" s="159" t="str">
        <f t="shared" si="111"/>
        <v/>
      </c>
      <c r="EO40" s="159" t="str">
        <f t="shared" si="112"/>
        <v/>
      </c>
      <c r="EP40" s="160" t="str">
        <f t="shared" si="113"/>
        <v/>
      </c>
      <c r="EQ40" s="161" t="str">
        <f t="shared" si="114"/>
        <v/>
      </c>
      <c r="ER40" s="159" t="str">
        <f t="shared" si="115"/>
        <v/>
      </c>
      <c r="ES40" s="159" t="str">
        <f t="shared" si="116"/>
        <v/>
      </c>
      <c r="ET40" s="159" t="str">
        <f t="shared" si="117"/>
        <v/>
      </c>
      <c r="EU40" s="160" t="str">
        <f t="shared" si="118"/>
        <v/>
      </c>
      <c r="EV40" s="161" t="str">
        <f t="shared" si="119"/>
        <v/>
      </c>
      <c r="EW40" s="159" t="str">
        <f t="shared" si="120"/>
        <v/>
      </c>
      <c r="EX40" s="159" t="str">
        <f t="shared" si="121"/>
        <v/>
      </c>
      <c r="EY40" s="159" t="str">
        <f t="shared" si="122"/>
        <v/>
      </c>
      <c r="EZ40" s="160" t="str">
        <f t="shared" si="123"/>
        <v/>
      </c>
      <c r="FA40" s="161" t="str">
        <f t="shared" si="124"/>
        <v/>
      </c>
      <c r="FB40" s="159" t="str">
        <f t="shared" si="125"/>
        <v/>
      </c>
      <c r="FC40" s="159" t="str">
        <f t="shared" si="126"/>
        <v/>
      </c>
      <c r="FD40" s="159" t="str">
        <f t="shared" si="127"/>
        <v/>
      </c>
      <c r="FE40" s="160" t="str">
        <f t="shared" si="128"/>
        <v/>
      </c>
      <c r="FF40" s="161" t="str">
        <f t="shared" si="129"/>
        <v/>
      </c>
      <c r="FG40" s="159" t="str">
        <f t="shared" si="130"/>
        <v/>
      </c>
      <c r="FH40" s="159" t="str">
        <f t="shared" si="131"/>
        <v/>
      </c>
      <c r="FI40" s="159" t="str">
        <f t="shared" si="132"/>
        <v/>
      </c>
      <c r="FJ40" s="160" t="str">
        <f t="shared" si="133"/>
        <v/>
      </c>
      <c r="FK40" s="161" t="str">
        <f t="shared" si="134"/>
        <v/>
      </c>
      <c r="FL40" s="159" t="str">
        <f t="shared" si="135"/>
        <v/>
      </c>
      <c r="FM40" s="159" t="str">
        <f t="shared" si="136"/>
        <v/>
      </c>
      <c r="FN40" s="159" t="str">
        <f t="shared" si="137"/>
        <v/>
      </c>
      <c r="FO40" s="160" t="str">
        <f t="shared" si="138"/>
        <v/>
      </c>
      <c r="FP40" s="161" t="str">
        <f t="shared" si="139"/>
        <v/>
      </c>
      <c r="FQ40" s="159" t="str">
        <f t="shared" si="140"/>
        <v/>
      </c>
      <c r="FR40" s="159" t="str">
        <f t="shared" si="141"/>
        <v/>
      </c>
      <c r="FS40" s="159" t="str">
        <f t="shared" si="142"/>
        <v/>
      </c>
      <c r="FT40" s="160" t="str">
        <f t="shared" si="143"/>
        <v/>
      </c>
      <c r="FU40" s="161" t="str">
        <f t="shared" si="144"/>
        <v/>
      </c>
      <c r="FV40" s="159" t="str">
        <f t="shared" si="145"/>
        <v/>
      </c>
      <c r="FW40" s="159" t="str">
        <f t="shared" si="146"/>
        <v/>
      </c>
      <c r="FX40" s="159" t="str">
        <f t="shared" si="147"/>
        <v/>
      </c>
      <c r="FY40" s="160" t="str">
        <f t="shared" si="148"/>
        <v/>
      </c>
      <c r="FZ40" s="161" t="str">
        <f t="shared" si="149"/>
        <v/>
      </c>
      <c r="GA40" s="159" t="str">
        <f t="shared" si="150"/>
        <v/>
      </c>
      <c r="GB40" s="159" t="str">
        <f t="shared" si="151"/>
        <v/>
      </c>
      <c r="GC40" s="159" t="str">
        <f t="shared" si="152"/>
        <v/>
      </c>
      <c r="GD40" s="160" t="str">
        <f t="shared" si="153"/>
        <v/>
      </c>
      <c r="GE40" s="161" t="str">
        <f t="shared" si="154"/>
        <v/>
      </c>
      <c r="GF40" s="159" t="str">
        <f t="shared" si="155"/>
        <v/>
      </c>
      <c r="GG40" s="159" t="str">
        <f t="shared" si="156"/>
        <v/>
      </c>
      <c r="GH40" s="159" t="str">
        <f t="shared" si="157"/>
        <v/>
      </c>
      <c r="GI40" s="160" t="str">
        <f t="shared" si="158"/>
        <v/>
      </c>
      <c r="GJ40" s="161" t="str">
        <f t="shared" si="225"/>
        <v/>
      </c>
      <c r="GK40" s="159" t="str">
        <f t="shared" si="159"/>
        <v/>
      </c>
      <c r="GL40" s="159" t="str">
        <f t="shared" si="160"/>
        <v/>
      </c>
      <c r="GM40" s="159" t="str">
        <f t="shared" si="161"/>
        <v/>
      </c>
      <c r="GN40" s="160" t="str">
        <f t="shared" si="162"/>
        <v/>
      </c>
      <c r="GO40" s="161" t="str">
        <f t="shared" si="163"/>
        <v/>
      </c>
      <c r="GP40" s="159" t="str">
        <f t="shared" si="164"/>
        <v/>
      </c>
      <c r="GQ40" s="159" t="str">
        <f t="shared" si="165"/>
        <v/>
      </c>
      <c r="GR40" s="159" t="str">
        <f t="shared" si="166"/>
        <v/>
      </c>
      <c r="GS40" s="160" t="str">
        <f t="shared" si="167"/>
        <v/>
      </c>
      <c r="GT40" s="161" t="str">
        <f t="shared" si="168"/>
        <v/>
      </c>
      <c r="GU40" s="159" t="str">
        <f t="shared" si="169"/>
        <v/>
      </c>
      <c r="GV40" s="159" t="str">
        <f t="shared" si="170"/>
        <v/>
      </c>
      <c r="GW40" s="159" t="str">
        <f t="shared" si="171"/>
        <v/>
      </c>
      <c r="GX40" s="160" t="str">
        <f t="shared" si="172"/>
        <v/>
      </c>
      <c r="GY40" s="161" t="str">
        <f t="shared" si="173"/>
        <v/>
      </c>
      <c r="GZ40" s="159" t="str">
        <f t="shared" si="174"/>
        <v/>
      </c>
      <c r="HA40" s="159" t="str">
        <f t="shared" si="175"/>
        <v/>
      </c>
      <c r="HB40" s="159" t="str">
        <f t="shared" si="176"/>
        <v/>
      </c>
      <c r="HC40" s="160" t="str">
        <f t="shared" si="177"/>
        <v/>
      </c>
      <c r="HD40" s="161" t="str">
        <f t="shared" si="178"/>
        <v/>
      </c>
      <c r="HE40" s="159" t="str">
        <f t="shared" si="179"/>
        <v/>
      </c>
      <c r="HF40" s="159" t="str">
        <f t="shared" si="180"/>
        <v/>
      </c>
      <c r="HG40" s="159" t="str">
        <f t="shared" si="181"/>
        <v/>
      </c>
      <c r="HH40" s="160" t="str">
        <f t="shared" si="182"/>
        <v/>
      </c>
      <c r="HI40" s="161" t="str">
        <f t="shared" si="183"/>
        <v/>
      </c>
      <c r="HJ40" s="159" t="str">
        <f t="shared" si="184"/>
        <v/>
      </c>
      <c r="HK40" s="159" t="str">
        <f t="shared" si="185"/>
        <v/>
      </c>
      <c r="HL40" s="159" t="str">
        <f t="shared" si="186"/>
        <v/>
      </c>
      <c r="HM40" s="160" t="str">
        <f t="shared" si="187"/>
        <v/>
      </c>
      <c r="HN40" s="161" t="str">
        <f t="shared" si="188"/>
        <v/>
      </c>
      <c r="HO40" s="159" t="str">
        <f t="shared" si="189"/>
        <v/>
      </c>
      <c r="HP40" s="159" t="str">
        <f t="shared" si="190"/>
        <v/>
      </c>
      <c r="HQ40" s="159" t="str">
        <f t="shared" si="191"/>
        <v/>
      </c>
      <c r="HR40" s="160" t="str">
        <f t="shared" si="192"/>
        <v/>
      </c>
      <c r="HS40" s="161" t="str">
        <f t="shared" si="193"/>
        <v/>
      </c>
      <c r="HT40" s="159" t="str">
        <f t="shared" si="194"/>
        <v/>
      </c>
      <c r="HU40" s="159" t="str">
        <f t="shared" si="195"/>
        <v/>
      </c>
      <c r="HV40" s="159" t="str">
        <f t="shared" si="196"/>
        <v/>
      </c>
      <c r="HW40" s="160" t="str">
        <f t="shared" si="197"/>
        <v/>
      </c>
      <c r="HX40" s="161" t="str">
        <f t="shared" si="198"/>
        <v/>
      </c>
      <c r="HY40" s="159" t="str">
        <f t="shared" si="199"/>
        <v/>
      </c>
      <c r="HZ40" s="159" t="str">
        <f t="shared" si="200"/>
        <v/>
      </c>
      <c r="IA40" s="159" t="str">
        <f t="shared" si="201"/>
        <v/>
      </c>
      <c r="IB40" s="160" t="str">
        <f t="shared" si="202"/>
        <v/>
      </c>
      <c r="IC40" s="161" t="str">
        <f t="shared" si="203"/>
        <v/>
      </c>
      <c r="ID40" s="159" t="str">
        <f t="shared" si="204"/>
        <v/>
      </c>
      <c r="IE40" s="159" t="str">
        <f t="shared" si="205"/>
        <v/>
      </c>
      <c r="IF40" s="159" t="str">
        <f t="shared" si="206"/>
        <v/>
      </c>
      <c r="IG40" s="160" t="str">
        <f t="shared" si="207"/>
        <v/>
      </c>
      <c r="IH40" s="161" t="str">
        <f t="shared" si="226"/>
        <v/>
      </c>
      <c r="II40" s="159" t="str">
        <f t="shared" si="208"/>
        <v/>
      </c>
      <c r="IJ40" s="159" t="str">
        <f t="shared" si="209"/>
        <v/>
      </c>
      <c r="IK40" s="159" t="str">
        <f t="shared" si="210"/>
        <v/>
      </c>
      <c r="IL40" s="160" t="str">
        <f t="shared" si="211"/>
        <v/>
      </c>
      <c r="IM40" s="161" t="str">
        <f t="shared" si="212"/>
        <v/>
      </c>
      <c r="IN40" s="159" t="str">
        <f t="shared" si="213"/>
        <v/>
      </c>
      <c r="IO40" s="159" t="str">
        <f t="shared" si="214"/>
        <v/>
      </c>
      <c r="IP40" s="159" t="str">
        <f t="shared" si="215"/>
        <v/>
      </c>
      <c r="IQ40" s="160" t="str">
        <f t="shared" si="216"/>
        <v/>
      </c>
      <c r="IR40" s="206" t="str">
        <f>IF('2.Students Name'!R35="NQ","NQ",IF('2.Students Name'!R35="I","I",IF('2.Students Name'!R35="T","T","")))</f>
        <v/>
      </c>
    </row>
    <row r="41" spans="1:252" ht="17.25" customHeight="1">
      <c r="A41" s="216" t="str">
        <f>IF('2.Students Name'!C36="","",'2.Students Name'!C36)</f>
        <v/>
      </c>
      <c r="B41" s="217" t="str">
        <f>IF('2.Students Name'!D36="","",'2.Students Name'!D36)</f>
        <v/>
      </c>
      <c r="C41" s="218">
        <v>32</v>
      </c>
      <c r="D41" s="219"/>
      <c r="E41" s="220"/>
      <c r="F41" s="220"/>
      <c r="G41" s="220"/>
      <c r="H41" s="221"/>
      <c r="I41" s="219"/>
      <c r="J41" s="220"/>
      <c r="K41" s="220"/>
      <c r="L41" s="220"/>
      <c r="M41" s="221"/>
      <c r="N41" s="219"/>
      <c r="O41" s="220"/>
      <c r="P41" s="220"/>
      <c r="Q41" s="220"/>
      <c r="R41" s="221"/>
      <c r="S41" s="219"/>
      <c r="T41" s="220"/>
      <c r="U41" s="220"/>
      <c r="V41" s="220"/>
      <c r="W41" s="221"/>
      <c r="X41" s="219"/>
      <c r="Y41" s="220"/>
      <c r="Z41" s="220"/>
      <c r="AA41" s="220"/>
      <c r="AB41" s="221"/>
      <c r="AC41" s="219"/>
      <c r="AD41" s="220"/>
      <c r="AE41" s="220"/>
      <c r="AF41" s="220"/>
      <c r="AG41" s="221"/>
      <c r="AH41" s="219"/>
      <c r="AI41" s="220"/>
      <c r="AJ41" s="220"/>
      <c r="AK41" s="220"/>
      <c r="AL41" s="221"/>
      <c r="AM41" s="219"/>
      <c r="AN41" s="220"/>
      <c r="AO41" s="220"/>
      <c r="AP41" s="220"/>
      <c r="AQ41" s="221"/>
      <c r="AR41" s="219"/>
      <c r="AS41" s="220"/>
      <c r="AT41" s="220"/>
      <c r="AU41" s="220"/>
      <c r="AV41" s="221"/>
      <c r="AW41" s="219"/>
      <c r="AX41" s="220"/>
      <c r="AY41" s="220"/>
      <c r="AZ41" s="220"/>
      <c r="BA41" s="221"/>
      <c r="BB41" s="218">
        <v>32</v>
      </c>
      <c r="BC41" s="219"/>
      <c r="BD41" s="220"/>
      <c r="BE41" s="220"/>
      <c r="BF41" s="220"/>
      <c r="BG41" s="221"/>
      <c r="BH41" s="219"/>
      <c r="BI41" s="220"/>
      <c r="BJ41" s="220"/>
      <c r="BK41" s="220"/>
      <c r="BL41" s="221"/>
      <c r="BM41" s="219"/>
      <c r="BN41" s="220"/>
      <c r="BO41" s="220"/>
      <c r="BP41" s="220"/>
      <c r="BQ41" s="221"/>
      <c r="BR41" s="219"/>
      <c r="BS41" s="220"/>
      <c r="BT41" s="220"/>
      <c r="BU41" s="220"/>
      <c r="BV41" s="221"/>
      <c r="BW41" s="219"/>
      <c r="BX41" s="220"/>
      <c r="BY41" s="220"/>
      <c r="BZ41" s="220"/>
      <c r="CA41" s="221"/>
      <c r="CB41" s="219"/>
      <c r="CC41" s="220"/>
      <c r="CD41" s="220"/>
      <c r="CE41" s="220"/>
      <c r="CF41" s="221"/>
      <c r="CG41" s="219"/>
      <c r="CH41" s="220"/>
      <c r="CI41" s="220"/>
      <c r="CJ41" s="220"/>
      <c r="CK41" s="221"/>
      <c r="CL41" s="219"/>
      <c r="CM41" s="220"/>
      <c r="CN41" s="220"/>
      <c r="CO41" s="220"/>
      <c r="CP41" s="221"/>
      <c r="CQ41" s="219"/>
      <c r="CR41" s="220"/>
      <c r="CS41" s="220"/>
      <c r="CT41" s="220"/>
      <c r="CU41" s="221"/>
      <c r="CV41" s="219"/>
      <c r="CW41" s="220"/>
      <c r="CX41" s="220"/>
      <c r="CY41" s="220"/>
      <c r="CZ41" s="221"/>
      <c r="DA41" s="222" t="str">
        <f>IF('2.Students Name'!B36="","",'2.Students Name'!B36)</f>
        <v/>
      </c>
      <c r="DB41" s="216" t="str">
        <f>IF('2.Students Name'!C36="","",'2.Students Name'!C36)</f>
        <v/>
      </c>
      <c r="DC41" s="217" t="str">
        <f>IF('2.Students Name'!D36="","",'2.Students Name'!D36)</f>
        <v/>
      </c>
      <c r="DD41" s="218">
        <v>32</v>
      </c>
      <c r="DE41" s="219"/>
      <c r="DF41" s="220"/>
      <c r="DG41" s="220"/>
      <c r="DH41" s="220"/>
      <c r="DI41" s="221"/>
      <c r="DJ41" s="219"/>
      <c r="DK41" s="220"/>
      <c r="DL41" s="220"/>
      <c r="DM41" s="220"/>
      <c r="DN41" s="221"/>
      <c r="DO41" s="218" t="str">
        <f t="shared" si="217"/>
        <v/>
      </c>
      <c r="DP41" s="218" t="str">
        <f t="shared" si="218"/>
        <v/>
      </c>
      <c r="DQ41" s="218" t="str">
        <f t="shared" si="219"/>
        <v/>
      </c>
      <c r="DR41" s="218" t="str">
        <f t="shared" si="220"/>
        <v/>
      </c>
      <c r="DS41" s="218" t="str">
        <f t="shared" si="221"/>
        <v/>
      </c>
      <c r="DT41" s="218" t="str">
        <f t="shared" si="222"/>
        <v/>
      </c>
      <c r="DU41" s="223" t="str">
        <f t="shared" si="223"/>
        <v/>
      </c>
      <c r="DV41" s="264"/>
      <c r="DW41" s="360"/>
      <c r="DX41" s="360"/>
      <c r="DY41" s="360"/>
      <c r="DZ41" s="360"/>
      <c r="EA41" s="360"/>
      <c r="EB41" s="360"/>
      <c r="EC41" s="360"/>
      <c r="ED41" s="360"/>
      <c r="EE41" s="360"/>
      <c r="EF41" s="360"/>
      <c r="EG41" s="360"/>
      <c r="EH41" s="360"/>
      <c r="EI41" s="360"/>
      <c r="EJ41" s="261"/>
      <c r="EK41" s="206" t="str">
        <f>IF('2.Students Name'!R36="NQ","NQ",IF('2.Students Name'!R36="I","I",IF('2.Students Name'!R36="T","T","")))</f>
        <v/>
      </c>
      <c r="EL41" s="258" t="str">
        <f t="shared" si="224"/>
        <v/>
      </c>
      <c r="EM41" s="159" t="str">
        <f t="shared" si="110"/>
        <v/>
      </c>
      <c r="EN41" s="159" t="str">
        <f t="shared" si="111"/>
        <v/>
      </c>
      <c r="EO41" s="159" t="str">
        <f t="shared" si="112"/>
        <v/>
      </c>
      <c r="EP41" s="160" t="str">
        <f t="shared" si="113"/>
        <v/>
      </c>
      <c r="EQ41" s="161" t="str">
        <f t="shared" si="114"/>
        <v/>
      </c>
      <c r="ER41" s="159" t="str">
        <f t="shared" si="115"/>
        <v/>
      </c>
      <c r="ES41" s="159" t="str">
        <f t="shared" si="116"/>
        <v/>
      </c>
      <c r="ET41" s="159" t="str">
        <f t="shared" si="117"/>
        <v/>
      </c>
      <c r="EU41" s="160" t="str">
        <f t="shared" si="118"/>
        <v/>
      </c>
      <c r="EV41" s="161" t="str">
        <f t="shared" si="119"/>
        <v/>
      </c>
      <c r="EW41" s="159" t="str">
        <f t="shared" si="120"/>
        <v/>
      </c>
      <c r="EX41" s="159" t="str">
        <f t="shared" si="121"/>
        <v/>
      </c>
      <c r="EY41" s="159" t="str">
        <f t="shared" si="122"/>
        <v/>
      </c>
      <c r="EZ41" s="160" t="str">
        <f t="shared" si="123"/>
        <v/>
      </c>
      <c r="FA41" s="161" t="str">
        <f t="shared" si="124"/>
        <v/>
      </c>
      <c r="FB41" s="159" t="str">
        <f t="shared" si="125"/>
        <v/>
      </c>
      <c r="FC41" s="159" t="str">
        <f t="shared" si="126"/>
        <v/>
      </c>
      <c r="FD41" s="159" t="str">
        <f t="shared" si="127"/>
        <v/>
      </c>
      <c r="FE41" s="160" t="str">
        <f t="shared" si="128"/>
        <v/>
      </c>
      <c r="FF41" s="161" t="str">
        <f t="shared" si="129"/>
        <v/>
      </c>
      <c r="FG41" s="159" t="str">
        <f t="shared" si="130"/>
        <v/>
      </c>
      <c r="FH41" s="159" t="str">
        <f t="shared" si="131"/>
        <v/>
      </c>
      <c r="FI41" s="159" t="str">
        <f t="shared" si="132"/>
        <v/>
      </c>
      <c r="FJ41" s="160" t="str">
        <f t="shared" si="133"/>
        <v/>
      </c>
      <c r="FK41" s="161" t="str">
        <f t="shared" si="134"/>
        <v/>
      </c>
      <c r="FL41" s="159" t="str">
        <f t="shared" si="135"/>
        <v/>
      </c>
      <c r="FM41" s="159" t="str">
        <f t="shared" si="136"/>
        <v/>
      </c>
      <c r="FN41" s="159" t="str">
        <f t="shared" si="137"/>
        <v/>
      </c>
      <c r="FO41" s="160" t="str">
        <f t="shared" si="138"/>
        <v/>
      </c>
      <c r="FP41" s="161" t="str">
        <f t="shared" si="139"/>
        <v/>
      </c>
      <c r="FQ41" s="159" t="str">
        <f t="shared" si="140"/>
        <v/>
      </c>
      <c r="FR41" s="159" t="str">
        <f t="shared" si="141"/>
        <v/>
      </c>
      <c r="FS41" s="159" t="str">
        <f t="shared" si="142"/>
        <v/>
      </c>
      <c r="FT41" s="160" t="str">
        <f t="shared" si="143"/>
        <v/>
      </c>
      <c r="FU41" s="161" t="str">
        <f t="shared" si="144"/>
        <v/>
      </c>
      <c r="FV41" s="159" t="str">
        <f t="shared" si="145"/>
        <v/>
      </c>
      <c r="FW41" s="159" t="str">
        <f t="shared" si="146"/>
        <v/>
      </c>
      <c r="FX41" s="159" t="str">
        <f t="shared" si="147"/>
        <v/>
      </c>
      <c r="FY41" s="160" t="str">
        <f t="shared" si="148"/>
        <v/>
      </c>
      <c r="FZ41" s="161" t="str">
        <f t="shared" si="149"/>
        <v/>
      </c>
      <c r="GA41" s="159" t="str">
        <f t="shared" si="150"/>
        <v/>
      </c>
      <c r="GB41" s="159" t="str">
        <f t="shared" si="151"/>
        <v/>
      </c>
      <c r="GC41" s="159" t="str">
        <f t="shared" si="152"/>
        <v/>
      </c>
      <c r="GD41" s="160" t="str">
        <f t="shared" si="153"/>
        <v/>
      </c>
      <c r="GE41" s="161" t="str">
        <f t="shared" si="154"/>
        <v/>
      </c>
      <c r="GF41" s="159" t="str">
        <f t="shared" si="155"/>
        <v/>
      </c>
      <c r="GG41" s="159" t="str">
        <f t="shared" si="156"/>
        <v/>
      </c>
      <c r="GH41" s="159" t="str">
        <f t="shared" si="157"/>
        <v/>
      </c>
      <c r="GI41" s="160" t="str">
        <f t="shared" si="158"/>
        <v/>
      </c>
      <c r="GJ41" s="161" t="str">
        <f t="shared" si="225"/>
        <v/>
      </c>
      <c r="GK41" s="159" t="str">
        <f t="shared" si="159"/>
        <v/>
      </c>
      <c r="GL41" s="159" t="str">
        <f t="shared" si="160"/>
        <v/>
      </c>
      <c r="GM41" s="159" t="str">
        <f t="shared" si="161"/>
        <v/>
      </c>
      <c r="GN41" s="160" t="str">
        <f t="shared" si="162"/>
        <v/>
      </c>
      <c r="GO41" s="161" t="str">
        <f t="shared" si="163"/>
        <v/>
      </c>
      <c r="GP41" s="159" t="str">
        <f t="shared" si="164"/>
        <v/>
      </c>
      <c r="GQ41" s="159" t="str">
        <f t="shared" si="165"/>
        <v/>
      </c>
      <c r="GR41" s="159" t="str">
        <f t="shared" si="166"/>
        <v/>
      </c>
      <c r="GS41" s="160" t="str">
        <f t="shared" si="167"/>
        <v/>
      </c>
      <c r="GT41" s="161" t="str">
        <f t="shared" si="168"/>
        <v/>
      </c>
      <c r="GU41" s="159" t="str">
        <f t="shared" si="169"/>
        <v/>
      </c>
      <c r="GV41" s="159" t="str">
        <f t="shared" si="170"/>
        <v/>
      </c>
      <c r="GW41" s="159" t="str">
        <f t="shared" si="171"/>
        <v/>
      </c>
      <c r="GX41" s="160" t="str">
        <f t="shared" si="172"/>
        <v/>
      </c>
      <c r="GY41" s="161" t="str">
        <f t="shared" si="173"/>
        <v/>
      </c>
      <c r="GZ41" s="159" t="str">
        <f t="shared" si="174"/>
        <v/>
      </c>
      <c r="HA41" s="159" t="str">
        <f t="shared" si="175"/>
        <v/>
      </c>
      <c r="HB41" s="159" t="str">
        <f t="shared" si="176"/>
        <v/>
      </c>
      <c r="HC41" s="160" t="str">
        <f t="shared" si="177"/>
        <v/>
      </c>
      <c r="HD41" s="161" t="str">
        <f t="shared" si="178"/>
        <v/>
      </c>
      <c r="HE41" s="159" t="str">
        <f t="shared" si="179"/>
        <v/>
      </c>
      <c r="HF41" s="159" t="str">
        <f t="shared" si="180"/>
        <v/>
      </c>
      <c r="HG41" s="159" t="str">
        <f t="shared" si="181"/>
        <v/>
      </c>
      <c r="HH41" s="160" t="str">
        <f t="shared" si="182"/>
        <v/>
      </c>
      <c r="HI41" s="161" t="str">
        <f t="shared" si="183"/>
        <v/>
      </c>
      <c r="HJ41" s="159" t="str">
        <f t="shared" si="184"/>
        <v/>
      </c>
      <c r="HK41" s="159" t="str">
        <f t="shared" si="185"/>
        <v/>
      </c>
      <c r="HL41" s="159" t="str">
        <f t="shared" si="186"/>
        <v/>
      </c>
      <c r="HM41" s="160" t="str">
        <f t="shared" si="187"/>
        <v/>
      </c>
      <c r="HN41" s="161" t="str">
        <f t="shared" si="188"/>
        <v/>
      </c>
      <c r="HO41" s="159" t="str">
        <f t="shared" si="189"/>
        <v/>
      </c>
      <c r="HP41" s="159" t="str">
        <f t="shared" si="190"/>
        <v/>
      </c>
      <c r="HQ41" s="159" t="str">
        <f t="shared" si="191"/>
        <v/>
      </c>
      <c r="HR41" s="160" t="str">
        <f t="shared" si="192"/>
        <v/>
      </c>
      <c r="HS41" s="161" t="str">
        <f t="shared" si="193"/>
        <v/>
      </c>
      <c r="HT41" s="159" t="str">
        <f t="shared" si="194"/>
        <v/>
      </c>
      <c r="HU41" s="159" t="str">
        <f t="shared" si="195"/>
        <v/>
      </c>
      <c r="HV41" s="159" t="str">
        <f t="shared" si="196"/>
        <v/>
      </c>
      <c r="HW41" s="160" t="str">
        <f t="shared" si="197"/>
        <v/>
      </c>
      <c r="HX41" s="161" t="str">
        <f t="shared" si="198"/>
        <v/>
      </c>
      <c r="HY41" s="159" t="str">
        <f t="shared" si="199"/>
        <v/>
      </c>
      <c r="HZ41" s="159" t="str">
        <f t="shared" si="200"/>
        <v/>
      </c>
      <c r="IA41" s="159" t="str">
        <f t="shared" si="201"/>
        <v/>
      </c>
      <c r="IB41" s="160" t="str">
        <f t="shared" si="202"/>
        <v/>
      </c>
      <c r="IC41" s="161" t="str">
        <f t="shared" si="203"/>
        <v/>
      </c>
      <c r="ID41" s="159" t="str">
        <f t="shared" si="204"/>
        <v/>
      </c>
      <c r="IE41" s="159" t="str">
        <f t="shared" si="205"/>
        <v/>
      </c>
      <c r="IF41" s="159" t="str">
        <f t="shared" si="206"/>
        <v/>
      </c>
      <c r="IG41" s="160" t="str">
        <f t="shared" si="207"/>
        <v/>
      </c>
      <c r="IH41" s="161" t="str">
        <f t="shared" si="226"/>
        <v/>
      </c>
      <c r="II41" s="159" t="str">
        <f t="shared" si="208"/>
        <v/>
      </c>
      <c r="IJ41" s="159" t="str">
        <f t="shared" si="209"/>
        <v/>
      </c>
      <c r="IK41" s="159" t="str">
        <f t="shared" si="210"/>
        <v/>
      </c>
      <c r="IL41" s="160" t="str">
        <f t="shared" si="211"/>
        <v/>
      </c>
      <c r="IM41" s="161" t="str">
        <f t="shared" si="212"/>
        <v/>
      </c>
      <c r="IN41" s="159" t="str">
        <f t="shared" si="213"/>
        <v/>
      </c>
      <c r="IO41" s="159" t="str">
        <f t="shared" si="214"/>
        <v/>
      </c>
      <c r="IP41" s="159" t="str">
        <f t="shared" si="215"/>
        <v/>
      </c>
      <c r="IQ41" s="160" t="str">
        <f t="shared" si="216"/>
        <v/>
      </c>
      <c r="IR41" s="206" t="str">
        <f>IF('2.Students Name'!R36="NQ","NQ",IF('2.Students Name'!R36="I","I",IF('2.Students Name'!R36="T","T","")))</f>
        <v/>
      </c>
    </row>
    <row r="42" spans="1:252" ht="17.25" customHeight="1">
      <c r="A42" s="216" t="str">
        <f>IF('2.Students Name'!C37="","",'2.Students Name'!C37)</f>
        <v/>
      </c>
      <c r="B42" s="217" t="str">
        <f>IF('2.Students Name'!D37="","",'2.Students Name'!D37)</f>
        <v/>
      </c>
      <c r="C42" s="218">
        <v>33</v>
      </c>
      <c r="D42" s="219"/>
      <c r="E42" s="220"/>
      <c r="F42" s="220"/>
      <c r="G42" s="220"/>
      <c r="H42" s="221"/>
      <c r="I42" s="219"/>
      <c r="J42" s="220"/>
      <c r="K42" s="220"/>
      <c r="L42" s="220"/>
      <c r="M42" s="221"/>
      <c r="N42" s="219"/>
      <c r="O42" s="220"/>
      <c r="P42" s="220"/>
      <c r="Q42" s="220"/>
      <c r="R42" s="221"/>
      <c r="S42" s="219"/>
      <c r="T42" s="220"/>
      <c r="U42" s="220"/>
      <c r="V42" s="220"/>
      <c r="W42" s="221"/>
      <c r="X42" s="219"/>
      <c r="Y42" s="220"/>
      <c r="Z42" s="220"/>
      <c r="AA42" s="220"/>
      <c r="AB42" s="221"/>
      <c r="AC42" s="219"/>
      <c r="AD42" s="220"/>
      <c r="AE42" s="220"/>
      <c r="AF42" s="220"/>
      <c r="AG42" s="221"/>
      <c r="AH42" s="219"/>
      <c r="AI42" s="220"/>
      <c r="AJ42" s="220"/>
      <c r="AK42" s="220"/>
      <c r="AL42" s="221"/>
      <c r="AM42" s="219"/>
      <c r="AN42" s="220"/>
      <c r="AO42" s="220"/>
      <c r="AP42" s="220"/>
      <c r="AQ42" s="221"/>
      <c r="AR42" s="219"/>
      <c r="AS42" s="220"/>
      <c r="AT42" s="220"/>
      <c r="AU42" s="220"/>
      <c r="AV42" s="221"/>
      <c r="AW42" s="219"/>
      <c r="AX42" s="220"/>
      <c r="AY42" s="220"/>
      <c r="AZ42" s="220"/>
      <c r="BA42" s="221"/>
      <c r="BB42" s="218">
        <v>33</v>
      </c>
      <c r="BC42" s="219"/>
      <c r="BD42" s="220"/>
      <c r="BE42" s="220"/>
      <c r="BF42" s="220"/>
      <c r="BG42" s="221"/>
      <c r="BH42" s="219"/>
      <c r="BI42" s="220"/>
      <c r="BJ42" s="220"/>
      <c r="BK42" s="220"/>
      <c r="BL42" s="221"/>
      <c r="BM42" s="219"/>
      <c r="BN42" s="220"/>
      <c r="BO42" s="220"/>
      <c r="BP42" s="220"/>
      <c r="BQ42" s="221"/>
      <c r="BR42" s="219"/>
      <c r="BS42" s="220"/>
      <c r="BT42" s="220"/>
      <c r="BU42" s="220"/>
      <c r="BV42" s="221"/>
      <c r="BW42" s="219"/>
      <c r="BX42" s="220"/>
      <c r="BY42" s="220"/>
      <c r="BZ42" s="220"/>
      <c r="CA42" s="221"/>
      <c r="CB42" s="219"/>
      <c r="CC42" s="220"/>
      <c r="CD42" s="220"/>
      <c r="CE42" s="220"/>
      <c r="CF42" s="221"/>
      <c r="CG42" s="219"/>
      <c r="CH42" s="220"/>
      <c r="CI42" s="220"/>
      <c r="CJ42" s="220"/>
      <c r="CK42" s="221"/>
      <c r="CL42" s="219"/>
      <c r="CM42" s="220"/>
      <c r="CN42" s="220"/>
      <c r="CO42" s="220"/>
      <c r="CP42" s="221"/>
      <c r="CQ42" s="219"/>
      <c r="CR42" s="220"/>
      <c r="CS42" s="220"/>
      <c r="CT42" s="220"/>
      <c r="CU42" s="221"/>
      <c r="CV42" s="219"/>
      <c r="CW42" s="220"/>
      <c r="CX42" s="220"/>
      <c r="CY42" s="220"/>
      <c r="CZ42" s="221"/>
      <c r="DA42" s="222" t="str">
        <f>IF('2.Students Name'!B37="","",'2.Students Name'!B37)</f>
        <v/>
      </c>
      <c r="DB42" s="216" t="str">
        <f>IF('2.Students Name'!C37="","",'2.Students Name'!C37)</f>
        <v/>
      </c>
      <c r="DC42" s="217" t="str">
        <f>IF('2.Students Name'!D37="","",'2.Students Name'!D37)</f>
        <v/>
      </c>
      <c r="DD42" s="218">
        <v>33</v>
      </c>
      <c r="DE42" s="219"/>
      <c r="DF42" s="220"/>
      <c r="DG42" s="220"/>
      <c r="DH42" s="220"/>
      <c r="DI42" s="221"/>
      <c r="DJ42" s="219"/>
      <c r="DK42" s="220"/>
      <c r="DL42" s="220"/>
      <c r="DM42" s="220"/>
      <c r="DN42" s="221"/>
      <c r="DO42" s="218" t="str">
        <f t="shared" si="217"/>
        <v/>
      </c>
      <c r="DP42" s="218" t="str">
        <f t="shared" si="218"/>
        <v/>
      </c>
      <c r="DQ42" s="218" t="str">
        <f t="shared" si="219"/>
        <v/>
      </c>
      <c r="DR42" s="218" t="str">
        <f t="shared" si="220"/>
        <v/>
      </c>
      <c r="DS42" s="218" t="str">
        <f t="shared" si="221"/>
        <v/>
      </c>
      <c r="DT42" s="218" t="str">
        <f t="shared" si="222"/>
        <v/>
      </c>
      <c r="DU42" s="223" t="str">
        <f t="shared" si="223"/>
        <v/>
      </c>
      <c r="DV42" s="264"/>
      <c r="DW42" s="360"/>
      <c r="DX42" s="360"/>
      <c r="DY42" s="360"/>
      <c r="DZ42" s="360"/>
      <c r="EA42" s="360"/>
      <c r="EB42" s="360"/>
      <c r="EC42" s="360"/>
      <c r="ED42" s="360"/>
      <c r="EE42" s="360"/>
      <c r="EF42" s="360"/>
      <c r="EG42" s="360"/>
      <c r="EH42" s="360"/>
      <c r="EI42" s="360"/>
      <c r="EJ42" s="261"/>
      <c r="EK42" s="206" t="str">
        <f>IF('2.Students Name'!R37="NQ","NQ",IF('2.Students Name'!R37="I","I",IF('2.Students Name'!R37="T","T","")))</f>
        <v/>
      </c>
      <c r="EL42" s="258" t="str">
        <f t="shared" si="224"/>
        <v/>
      </c>
      <c r="EM42" s="159" t="str">
        <f t="shared" si="110"/>
        <v/>
      </c>
      <c r="EN42" s="159" t="str">
        <f t="shared" si="111"/>
        <v/>
      </c>
      <c r="EO42" s="159" t="str">
        <f t="shared" si="112"/>
        <v/>
      </c>
      <c r="EP42" s="160" t="str">
        <f t="shared" si="113"/>
        <v/>
      </c>
      <c r="EQ42" s="161" t="str">
        <f t="shared" si="114"/>
        <v/>
      </c>
      <c r="ER42" s="159" t="str">
        <f t="shared" si="115"/>
        <v/>
      </c>
      <c r="ES42" s="159" t="str">
        <f t="shared" si="116"/>
        <v/>
      </c>
      <c r="ET42" s="159" t="str">
        <f t="shared" si="117"/>
        <v/>
      </c>
      <c r="EU42" s="160" t="str">
        <f t="shared" si="118"/>
        <v/>
      </c>
      <c r="EV42" s="161" t="str">
        <f t="shared" si="119"/>
        <v/>
      </c>
      <c r="EW42" s="159" t="str">
        <f t="shared" si="120"/>
        <v/>
      </c>
      <c r="EX42" s="159" t="str">
        <f t="shared" si="121"/>
        <v/>
      </c>
      <c r="EY42" s="159" t="str">
        <f t="shared" si="122"/>
        <v/>
      </c>
      <c r="EZ42" s="160" t="str">
        <f t="shared" si="123"/>
        <v/>
      </c>
      <c r="FA42" s="161" t="str">
        <f t="shared" si="124"/>
        <v/>
      </c>
      <c r="FB42" s="159" t="str">
        <f t="shared" si="125"/>
        <v/>
      </c>
      <c r="FC42" s="159" t="str">
        <f t="shared" si="126"/>
        <v/>
      </c>
      <c r="FD42" s="159" t="str">
        <f t="shared" si="127"/>
        <v/>
      </c>
      <c r="FE42" s="160" t="str">
        <f t="shared" si="128"/>
        <v/>
      </c>
      <c r="FF42" s="161" t="str">
        <f t="shared" si="129"/>
        <v/>
      </c>
      <c r="FG42" s="159" t="str">
        <f t="shared" si="130"/>
        <v/>
      </c>
      <c r="FH42" s="159" t="str">
        <f t="shared" si="131"/>
        <v/>
      </c>
      <c r="FI42" s="159" t="str">
        <f t="shared" si="132"/>
        <v/>
      </c>
      <c r="FJ42" s="160" t="str">
        <f t="shared" si="133"/>
        <v/>
      </c>
      <c r="FK42" s="161" t="str">
        <f t="shared" si="134"/>
        <v/>
      </c>
      <c r="FL42" s="159" t="str">
        <f t="shared" si="135"/>
        <v/>
      </c>
      <c r="FM42" s="159" t="str">
        <f t="shared" si="136"/>
        <v/>
      </c>
      <c r="FN42" s="159" t="str">
        <f t="shared" si="137"/>
        <v/>
      </c>
      <c r="FO42" s="160" t="str">
        <f t="shared" si="138"/>
        <v/>
      </c>
      <c r="FP42" s="161" t="str">
        <f t="shared" si="139"/>
        <v/>
      </c>
      <c r="FQ42" s="159" t="str">
        <f t="shared" si="140"/>
        <v/>
      </c>
      <c r="FR42" s="159" t="str">
        <f t="shared" si="141"/>
        <v/>
      </c>
      <c r="FS42" s="159" t="str">
        <f t="shared" si="142"/>
        <v/>
      </c>
      <c r="FT42" s="160" t="str">
        <f t="shared" si="143"/>
        <v/>
      </c>
      <c r="FU42" s="161" t="str">
        <f t="shared" si="144"/>
        <v/>
      </c>
      <c r="FV42" s="159" t="str">
        <f t="shared" si="145"/>
        <v/>
      </c>
      <c r="FW42" s="159" t="str">
        <f t="shared" si="146"/>
        <v/>
      </c>
      <c r="FX42" s="159" t="str">
        <f t="shared" si="147"/>
        <v/>
      </c>
      <c r="FY42" s="160" t="str">
        <f t="shared" si="148"/>
        <v/>
      </c>
      <c r="FZ42" s="161" t="str">
        <f t="shared" si="149"/>
        <v/>
      </c>
      <c r="GA42" s="159" t="str">
        <f t="shared" si="150"/>
        <v/>
      </c>
      <c r="GB42" s="159" t="str">
        <f t="shared" si="151"/>
        <v/>
      </c>
      <c r="GC42" s="159" t="str">
        <f t="shared" si="152"/>
        <v/>
      </c>
      <c r="GD42" s="160" t="str">
        <f t="shared" si="153"/>
        <v/>
      </c>
      <c r="GE42" s="161" t="str">
        <f t="shared" si="154"/>
        <v/>
      </c>
      <c r="GF42" s="159" t="str">
        <f t="shared" si="155"/>
        <v/>
      </c>
      <c r="GG42" s="159" t="str">
        <f t="shared" si="156"/>
        <v/>
      </c>
      <c r="GH42" s="159" t="str">
        <f t="shared" si="157"/>
        <v/>
      </c>
      <c r="GI42" s="160" t="str">
        <f t="shared" si="158"/>
        <v/>
      </c>
      <c r="GJ42" s="161" t="str">
        <f t="shared" si="225"/>
        <v/>
      </c>
      <c r="GK42" s="159" t="str">
        <f t="shared" si="159"/>
        <v/>
      </c>
      <c r="GL42" s="159" t="str">
        <f t="shared" si="160"/>
        <v/>
      </c>
      <c r="GM42" s="159" t="str">
        <f t="shared" si="161"/>
        <v/>
      </c>
      <c r="GN42" s="160" t="str">
        <f t="shared" si="162"/>
        <v/>
      </c>
      <c r="GO42" s="161" t="str">
        <f t="shared" si="163"/>
        <v/>
      </c>
      <c r="GP42" s="159" t="str">
        <f t="shared" si="164"/>
        <v/>
      </c>
      <c r="GQ42" s="159" t="str">
        <f t="shared" si="165"/>
        <v/>
      </c>
      <c r="GR42" s="159" t="str">
        <f t="shared" si="166"/>
        <v/>
      </c>
      <c r="GS42" s="160" t="str">
        <f t="shared" si="167"/>
        <v/>
      </c>
      <c r="GT42" s="161" t="str">
        <f t="shared" si="168"/>
        <v/>
      </c>
      <c r="GU42" s="159" t="str">
        <f t="shared" si="169"/>
        <v/>
      </c>
      <c r="GV42" s="159" t="str">
        <f t="shared" si="170"/>
        <v/>
      </c>
      <c r="GW42" s="159" t="str">
        <f t="shared" si="171"/>
        <v/>
      </c>
      <c r="GX42" s="160" t="str">
        <f t="shared" si="172"/>
        <v/>
      </c>
      <c r="GY42" s="161" t="str">
        <f t="shared" si="173"/>
        <v/>
      </c>
      <c r="GZ42" s="159" t="str">
        <f t="shared" si="174"/>
        <v/>
      </c>
      <c r="HA42" s="159" t="str">
        <f t="shared" si="175"/>
        <v/>
      </c>
      <c r="HB42" s="159" t="str">
        <f t="shared" si="176"/>
        <v/>
      </c>
      <c r="HC42" s="160" t="str">
        <f t="shared" si="177"/>
        <v/>
      </c>
      <c r="HD42" s="161" t="str">
        <f t="shared" si="178"/>
        <v/>
      </c>
      <c r="HE42" s="159" t="str">
        <f t="shared" si="179"/>
        <v/>
      </c>
      <c r="HF42" s="159" t="str">
        <f t="shared" si="180"/>
        <v/>
      </c>
      <c r="HG42" s="159" t="str">
        <f t="shared" si="181"/>
        <v/>
      </c>
      <c r="HH42" s="160" t="str">
        <f t="shared" si="182"/>
        <v/>
      </c>
      <c r="HI42" s="161" t="str">
        <f t="shared" si="183"/>
        <v/>
      </c>
      <c r="HJ42" s="159" t="str">
        <f t="shared" si="184"/>
        <v/>
      </c>
      <c r="HK42" s="159" t="str">
        <f t="shared" si="185"/>
        <v/>
      </c>
      <c r="HL42" s="159" t="str">
        <f t="shared" si="186"/>
        <v/>
      </c>
      <c r="HM42" s="160" t="str">
        <f t="shared" si="187"/>
        <v/>
      </c>
      <c r="HN42" s="161" t="str">
        <f t="shared" si="188"/>
        <v/>
      </c>
      <c r="HO42" s="159" t="str">
        <f t="shared" si="189"/>
        <v/>
      </c>
      <c r="HP42" s="159" t="str">
        <f t="shared" si="190"/>
        <v/>
      </c>
      <c r="HQ42" s="159" t="str">
        <f t="shared" si="191"/>
        <v/>
      </c>
      <c r="HR42" s="160" t="str">
        <f t="shared" si="192"/>
        <v/>
      </c>
      <c r="HS42" s="161" t="str">
        <f t="shared" si="193"/>
        <v/>
      </c>
      <c r="HT42" s="159" t="str">
        <f t="shared" si="194"/>
        <v/>
      </c>
      <c r="HU42" s="159" t="str">
        <f t="shared" si="195"/>
        <v/>
      </c>
      <c r="HV42" s="159" t="str">
        <f t="shared" si="196"/>
        <v/>
      </c>
      <c r="HW42" s="160" t="str">
        <f t="shared" si="197"/>
        <v/>
      </c>
      <c r="HX42" s="161" t="str">
        <f t="shared" si="198"/>
        <v/>
      </c>
      <c r="HY42" s="159" t="str">
        <f t="shared" si="199"/>
        <v/>
      </c>
      <c r="HZ42" s="159" t="str">
        <f t="shared" si="200"/>
        <v/>
      </c>
      <c r="IA42" s="159" t="str">
        <f t="shared" si="201"/>
        <v/>
      </c>
      <c r="IB42" s="160" t="str">
        <f t="shared" si="202"/>
        <v/>
      </c>
      <c r="IC42" s="161" t="str">
        <f t="shared" si="203"/>
        <v/>
      </c>
      <c r="ID42" s="159" t="str">
        <f t="shared" si="204"/>
        <v/>
      </c>
      <c r="IE42" s="159" t="str">
        <f t="shared" si="205"/>
        <v/>
      </c>
      <c r="IF42" s="159" t="str">
        <f t="shared" si="206"/>
        <v/>
      </c>
      <c r="IG42" s="160" t="str">
        <f t="shared" si="207"/>
        <v/>
      </c>
      <c r="IH42" s="161" t="str">
        <f t="shared" si="226"/>
        <v/>
      </c>
      <c r="II42" s="159" t="str">
        <f t="shared" si="208"/>
        <v/>
      </c>
      <c r="IJ42" s="159" t="str">
        <f t="shared" si="209"/>
        <v/>
      </c>
      <c r="IK42" s="159" t="str">
        <f t="shared" si="210"/>
        <v/>
      </c>
      <c r="IL42" s="160" t="str">
        <f t="shared" si="211"/>
        <v/>
      </c>
      <c r="IM42" s="161" t="str">
        <f t="shared" si="212"/>
        <v/>
      </c>
      <c r="IN42" s="159" t="str">
        <f t="shared" si="213"/>
        <v/>
      </c>
      <c r="IO42" s="159" t="str">
        <f t="shared" si="214"/>
        <v/>
      </c>
      <c r="IP42" s="159" t="str">
        <f t="shared" si="215"/>
        <v/>
      </c>
      <c r="IQ42" s="160" t="str">
        <f t="shared" si="216"/>
        <v/>
      </c>
      <c r="IR42" s="206" t="str">
        <f>IF('2.Students Name'!R37="NQ","NQ",IF('2.Students Name'!R37="I","I",IF('2.Students Name'!R37="T","T","")))</f>
        <v/>
      </c>
    </row>
    <row r="43" spans="1:252" ht="17.25" customHeight="1">
      <c r="A43" s="216" t="str">
        <f>IF('2.Students Name'!C38="","",'2.Students Name'!C38)</f>
        <v/>
      </c>
      <c r="B43" s="217" t="str">
        <f>IF('2.Students Name'!D38="","",'2.Students Name'!D38)</f>
        <v/>
      </c>
      <c r="C43" s="218">
        <v>34</v>
      </c>
      <c r="D43" s="219"/>
      <c r="E43" s="220"/>
      <c r="F43" s="220"/>
      <c r="G43" s="220"/>
      <c r="H43" s="221"/>
      <c r="I43" s="219"/>
      <c r="J43" s="220"/>
      <c r="K43" s="220"/>
      <c r="L43" s="220"/>
      <c r="M43" s="221"/>
      <c r="N43" s="219"/>
      <c r="O43" s="220"/>
      <c r="P43" s="220"/>
      <c r="Q43" s="220"/>
      <c r="R43" s="221"/>
      <c r="S43" s="219"/>
      <c r="T43" s="220"/>
      <c r="U43" s="220"/>
      <c r="V43" s="220"/>
      <c r="W43" s="221"/>
      <c r="X43" s="219"/>
      <c r="Y43" s="220"/>
      <c r="Z43" s="220"/>
      <c r="AA43" s="220"/>
      <c r="AB43" s="221"/>
      <c r="AC43" s="219"/>
      <c r="AD43" s="220"/>
      <c r="AE43" s="220"/>
      <c r="AF43" s="220"/>
      <c r="AG43" s="221"/>
      <c r="AH43" s="219"/>
      <c r="AI43" s="220"/>
      <c r="AJ43" s="220"/>
      <c r="AK43" s="220"/>
      <c r="AL43" s="221"/>
      <c r="AM43" s="219"/>
      <c r="AN43" s="220"/>
      <c r="AO43" s="220"/>
      <c r="AP43" s="220"/>
      <c r="AQ43" s="221"/>
      <c r="AR43" s="219"/>
      <c r="AS43" s="220"/>
      <c r="AT43" s="220"/>
      <c r="AU43" s="220"/>
      <c r="AV43" s="221"/>
      <c r="AW43" s="219"/>
      <c r="AX43" s="220"/>
      <c r="AY43" s="220"/>
      <c r="AZ43" s="220"/>
      <c r="BA43" s="221"/>
      <c r="BB43" s="218">
        <v>34</v>
      </c>
      <c r="BC43" s="219"/>
      <c r="BD43" s="220"/>
      <c r="BE43" s="220"/>
      <c r="BF43" s="220"/>
      <c r="BG43" s="221"/>
      <c r="BH43" s="219"/>
      <c r="BI43" s="220"/>
      <c r="BJ43" s="220"/>
      <c r="BK43" s="220"/>
      <c r="BL43" s="221"/>
      <c r="BM43" s="219"/>
      <c r="BN43" s="220"/>
      <c r="BO43" s="220"/>
      <c r="BP43" s="220"/>
      <c r="BQ43" s="221"/>
      <c r="BR43" s="219"/>
      <c r="BS43" s="220"/>
      <c r="BT43" s="220"/>
      <c r="BU43" s="220"/>
      <c r="BV43" s="221"/>
      <c r="BW43" s="219"/>
      <c r="BX43" s="220"/>
      <c r="BY43" s="220"/>
      <c r="BZ43" s="220"/>
      <c r="CA43" s="221"/>
      <c r="CB43" s="219"/>
      <c r="CC43" s="220"/>
      <c r="CD43" s="220"/>
      <c r="CE43" s="220"/>
      <c r="CF43" s="221"/>
      <c r="CG43" s="219"/>
      <c r="CH43" s="220"/>
      <c r="CI43" s="220"/>
      <c r="CJ43" s="220"/>
      <c r="CK43" s="221"/>
      <c r="CL43" s="219"/>
      <c r="CM43" s="220"/>
      <c r="CN43" s="220"/>
      <c r="CO43" s="220"/>
      <c r="CP43" s="221"/>
      <c r="CQ43" s="219"/>
      <c r="CR43" s="220"/>
      <c r="CS43" s="220"/>
      <c r="CT43" s="220"/>
      <c r="CU43" s="221"/>
      <c r="CV43" s="219"/>
      <c r="CW43" s="220"/>
      <c r="CX43" s="220"/>
      <c r="CY43" s="220"/>
      <c r="CZ43" s="221"/>
      <c r="DA43" s="222" t="str">
        <f>IF('2.Students Name'!B38="","",'2.Students Name'!B38)</f>
        <v/>
      </c>
      <c r="DB43" s="216" t="str">
        <f>IF('2.Students Name'!C38="","",'2.Students Name'!C38)</f>
        <v/>
      </c>
      <c r="DC43" s="217" t="str">
        <f>IF('2.Students Name'!D38="","",'2.Students Name'!D38)</f>
        <v/>
      </c>
      <c r="DD43" s="218">
        <v>34</v>
      </c>
      <c r="DE43" s="219"/>
      <c r="DF43" s="220"/>
      <c r="DG43" s="220"/>
      <c r="DH43" s="220"/>
      <c r="DI43" s="221"/>
      <c r="DJ43" s="219"/>
      <c r="DK43" s="220"/>
      <c r="DL43" s="220"/>
      <c r="DM43" s="220"/>
      <c r="DN43" s="221"/>
      <c r="DO43" s="218" t="str">
        <f t="shared" si="217"/>
        <v/>
      </c>
      <c r="DP43" s="218" t="str">
        <f t="shared" si="218"/>
        <v/>
      </c>
      <c r="DQ43" s="218" t="str">
        <f t="shared" si="219"/>
        <v/>
      </c>
      <c r="DR43" s="218" t="str">
        <f t="shared" si="220"/>
        <v/>
      </c>
      <c r="DS43" s="218" t="str">
        <f t="shared" si="221"/>
        <v/>
      </c>
      <c r="DT43" s="218" t="str">
        <f t="shared" si="222"/>
        <v/>
      </c>
      <c r="DU43" s="223" t="str">
        <f t="shared" si="223"/>
        <v/>
      </c>
      <c r="DV43" s="264"/>
      <c r="DW43" s="360"/>
      <c r="DX43" s="360"/>
      <c r="DY43" s="360"/>
      <c r="DZ43" s="360"/>
      <c r="EA43" s="360"/>
      <c r="EB43" s="360"/>
      <c r="EC43" s="360"/>
      <c r="ED43" s="360"/>
      <c r="EE43" s="360"/>
      <c r="EF43" s="360"/>
      <c r="EG43" s="360"/>
      <c r="EH43" s="360"/>
      <c r="EI43" s="360"/>
      <c r="EJ43" s="261"/>
      <c r="EK43" s="206" t="str">
        <f>IF('2.Students Name'!R38="NQ","NQ",IF('2.Students Name'!R38="I","I",IF('2.Students Name'!R38="T","T","")))</f>
        <v/>
      </c>
      <c r="EL43" s="258" t="str">
        <f t="shared" si="224"/>
        <v/>
      </c>
      <c r="EM43" s="159" t="str">
        <f t="shared" si="110"/>
        <v/>
      </c>
      <c r="EN43" s="159" t="str">
        <f t="shared" si="111"/>
        <v/>
      </c>
      <c r="EO43" s="159" t="str">
        <f t="shared" si="112"/>
        <v/>
      </c>
      <c r="EP43" s="160" t="str">
        <f t="shared" si="113"/>
        <v/>
      </c>
      <c r="EQ43" s="161" t="str">
        <f t="shared" si="114"/>
        <v/>
      </c>
      <c r="ER43" s="159" t="str">
        <f t="shared" si="115"/>
        <v/>
      </c>
      <c r="ES43" s="159" t="str">
        <f t="shared" si="116"/>
        <v/>
      </c>
      <c r="ET43" s="159" t="str">
        <f t="shared" si="117"/>
        <v/>
      </c>
      <c r="EU43" s="160" t="str">
        <f t="shared" si="118"/>
        <v/>
      </c>
      <c r="EV43" s="161" t="str">
        <f t="shared" si="119"/>
        <v/>
      </c>
      <c r="EW43" s="159" t="str">
        <f t="shared" si="120"/>
        <v/>
      </c>
      <c r="EX43" s="159" t="str">
        <f t="shared" si="121"/>
        <v/>
      </c>
      <c r="EY43" s="159" t="str">
        <f t="shared" si="122"/>
        <v/>
      </c>
      <c r="EZ43" s="160" t="str">
        <f t="shared" si="123"/>
        <v/>
      </c>
      <c r="FA43" s="161" t="str">
        <f t="shared" si="124"/>
        <v/>
      </c>
      <c r="FB43" s="159" t="str">
        <f t="shared" si="125"/>
        <v/>
      </c>
      <c r="FC43" s="159" t="str">
        <f t="shared" si="126"/>
        <v/>
      </c>
      <c r="FD43" s="159" t="str">
        <f t="shared" si="127"/>
        <v/>
      </c>
      <c r="FE43" s="160" t="str">
        <f t="shared" si="128"/>
        <v/>
      </c>
      <c r="FF43" s="161" t="str">
        <f t="shared" si="129"/>
        <v/>
      </c>
      <c r="FG43" s="159" t="str">
        <f t="shared" si="130"/>
        <v/>
      </c>
      <c r="FH43" s="159" t="str">
        <f t="shared" si="131"/>
        <v/>
      </c>
      <c r="FI43" s="159" t="str">
        <f t="shared" si="132"/>
        <v/>
      </c>
      <c r="FJ43" s="160" t="str">
        <f t="shared" si="133"/>
        <v/>
      </c>
      <c r="FK43" s="161" t="str">
        <f t="shared" si="134"/>
        <v/>
      </c>
      <c r="FL43" s="159" t="str">
        <f t="shared" si="135"/>
        <v/>
      </c>
      <c r="FM43" s="159" t="str">
        <f t="shared" si="136"/>
        <v/>
      </c>
      <c r="FN43" s="159" t="str">
        <f t="shared" si="137"/>
        <v/>
      </c>
      <c r="FO43" s="160" t="str">
        <f t="shared" si="138"/>
        <v/>
      </c>
      <c r="FP43" s="161" t="str">
        <f t="shared" si="139"/>
        <v/>
      </c>
      <c r="FQ43" s="159" t="str">
        <f t="shared" si="140"/>
        <v/>
      </c>
      <c r="FR43" s="159" t="str">
        <f t="shared" si="141"/>
        <v/>
      </c>
      <c r="FS43" s="159" t="str">
        <f t="shared" si="142"/>
        <v/>
      </c>
      <c r="FT43" s="160" t="str">
        <f t="shared" si="143"/>
        <v/>
      </c>
      <c r="FU43" s="161" t="str">
        <f t="shared" si="144"/>
        <v/>
      </c>
      <c r="FV43" s="159" t="str">
        <f t="shared" si="145"/>
        <v/>
      </c>
      <c r="FW43" s="159" t="str">
        <f t="shared" si="146"/>
        <v/>
      </c>
      <c r="FX43" s="159" t="str">
        <f t="shared" si="147"/>
        <v/>
      </c>
      <c r="FY43" s="160" t="str">
        <f t="shared" si="148"/>
        <v/>
      </c>
      <c r="FZ43" s="161" t="str">
        <f t="shared" si="149"/>
        <v/>
      </c>
      <c r="GA43" s="159" t="str">
        <f t="shared" si="150"/>
        <v/>
      </c>
      <c r="GB43" s="159" t="str">
        <f t="shared" si="151"/>
        <v/>
      </c>
      <c r="GC43" s="159" t="str">
        <f t="shared" si="152"/>
        <v/>
      </c>
      <c r="GD43" s="160" t="str">
        <f t="shared" si="153"/>
        <v/>
      </c>
      <c r="GE43" s="161" t="str">
        <f t="shared" si="154"/>
        <v/>
      </c>
      <c r="GF43" s="159" t="str">
        <f t="shared" si="155"/>
        <v/>
      </c>
      <c r="GG43" s="159" t="str">
        <f t="shared" si="156"/>
        <v/>
      </c>
      <c r="GH43" s="159" t="str">
        <f t="shared" si="157"/>
        <v/>
      </c>
      <c r="GI43" s="160" t="str">
        <f t="shared" si="158"/>
        <v/>
      </c>
      <c r="GJ43" s="161" t="str">
        <f t="shared" si="225"/>
        <v/>
      </c>
      <c r="GK43" s="159" t="str">
        <f t="shared" si="159"/>
        <v/>
      </c>
      <c r="GL43" s="159" t="str">
        <f t="shared" si="160"/>
        <v/>
      </c>
      <c r="GM43" s="159" t="str">
        <f t="shared" si="161"/>
        <v/>
      </c>
      <c r="GN43" s="160" t="str">
        <f t="shared" si="162"/>
        <v/>
      </c>
      <c r="GO43" s="161" t="str">
        <f t="shared" si="163"/>
        <v/>
      </c>
      <c r="GP43" s="159" t="str">
        <f t="shared" si="164"/>
        <v/>
      </c>
      <c r="GQ43" s="159" t="str">
        <f t="shared" si="165"/>
        <v/>
      </c>
      <c r="GR43" s="159" t="str">
        <f t="shared" si="166"/>
        <v/>
      </c>
      <c r="GS43" s="160" t="str">
        <f t="shared" si="167"/>
        <v/>
      </c>
      <c r="GT43" s="161" t="str">
        <f t="shared" si="168"/>
        <v/>
      </c>
      <c r="GU43" s="159" t="str">
        <f t="shared" si="169"/>
        <v/>
      </c>
      <c r="GV43" s="159" t="str">
        <f t="shared" si="170"/>
        <v/>
      </c>
      <c r="GW43" s="159" t="str">
        <f t="shared" si="171"/>
        <v/>
      </c>
      <c r="GX43" s="160" t="str">
        <f t="shared" si="172"/>
        <v/>
      </c>
      <c r="GY43" s="161" t="str">
        <f t="shared" si="173"/>
        <v/>
      </c>
      <c r="GZ43" s="159" t="str">
        <f t="shared" si="174"/>
        <v/>
      </c>
      <c r="HA43" s="159" t="str">
        <f t="shared" si="175"/>
        <v/>
      </c>
      <c r="HB43" s="159" t="str">
        <f t="shared" si="176"/>
        <v/>
      </c>
      <c r="HC43" s="160" t="str">
        <f t="shared" si="177"/>
        <v/>
      </c>
      <c r="HD43" s="161" t="str">
        <f t="shared" si="178"/>
        <v/>
      </c>
      <c r="HE43" s="159" t="str">
        <f t="shared" si="179"/>
        <v/>
      </c>
      <c r="HF43" s="159" t="str">
        <f t="shared" si="180"/>
        <v/>
      </c>
      <c r="HG43" s="159" t="str">
        <f t="shared" si="181"/>
        <v/>
      </c>
      <c r="HH43" s="160" t="str">
        <f t="shared" si="182"/>
        <v/>
      </c>
      <c r="HI43" s="161" t="str">
        <f t="shared" si="183"/>
        <v/>
      </c>
      <c r="HJ43" s="159" t="str">
        <f t="shared" si="184"/>
        <v/>
      </c>
      <c r="HK43" s="159" t="str">
        <f t="shared" si="185"/>
        <v/>
      </c>
      <c r="HL43" s="159" t="str">
        <f t="shared" si="186"/>
        <v/>
      </c>
      <c r="HM43" s="160" t="str">
        <f t="shared" si="187"/>
        <v/>
      </c>
      <c r="HN43" s="161" t="str">
        <f t="shared" si="188"/>
        <v/>
      </c>
      <c r="HO43" s="159" t="str">
        <f t="shared" si="189"/>
        <v/>
      </c>
      <c r="HP43" s="159" t="str">
        <f t="shared" si="190"/>
        <v/>
      </c>
      <c r="HQ43" s="159" t="str">
        <f t="shared" si="191"/>
        <v/>
      </c>
      <c r="HR43" s="160" t="str">
        <f t="shared" si="192"/>
        <v/>
      </c>
      <c r="HS43" s="161" t="str">
        <f t="shared" si="193"/>
        <v/>
      </c>
      <c r="HT43" s="159" t="str">
        <f t="shared" si="194"/>
        <v/>
      </c>
      <c r="HU43" s="159" t="str">
        <f t="shared" si="195"/>
        <v/>
      </c>
      <c r="HV43" s="159" t="str">
        <f t="shared" si="196"/>
        <v/>
      </c>
      <c r="HW43" s="160" t="str">
        <f t="shared" si="197"/>
        <v/>
      </c>
      <c r="HX43" s="161" t="str">
        <f t="shared" si="198"/>
        <v/>
      </c>
      <c r="HY43" s="159" t="str">
        <f t="shared" si="199"/>
        <v/>
      </c>
      <c r="HZ43" s="159" t="str">
        <f t="shared" si="200"/>
        <v/>
      </c>
      <c r="IA43" s="159" t="str">
        <f t="shared" si="201"/>
        <v/>
      </c>
      <c r="IB43" s="160" t="str">
        <f t="shared" si="202"/>
        <v/>
      </c>
      <c r="IC43" s="161" t="str">
        <f t="shared" si="203"/>
        <v/>
      </c>
      <c r="ID43" s="159" t="str">
        <f t="shared" si="204"/>
        <v/>
      </c>
      <c r="IE43" s="159" t="str">
        <f t="shared" si="205"/>
        <v/>
      </c>
      <c r="IF43" s="159" t="str">
        <f t="shared" si="206"/>
        <v/>
      </c>
      <c r="IG43" s="160" t="str">
        <f t="shared" si="207"/>
        <v/>
      </c>
      <c r="IH43" s="161" t="str">
        <f t="shared" si="226"/>
        <v/>
      </c>
      <c r="II43" s="159" t="str">
        <f t="shared" si="208"/>
        <v/>
      </c>
      <c r="IJ43" s="159" t="str">
        <f t="shared" si="209"/>
        <v/>
      </c>
      <c r="IK43" s="159" t="str">
        <f t="shared" si="210"/>
        <v/>
      </c>
      <c r="IL43" s="160" t="str">
        <f t="shared" si="211"/>
        <v/>
      </c>
      <c r="IM43" s="161" t="str">
        <f t="shared" si="212"/>
        <v/>
      </c>
      <c r="IN43" s="159" t="str">
        <f t="shared" si="213"/>
        <v/>
      </c>
      <c r="IO43" s="159" t="str">
        <f t="shared" si="214"/>
        <v/>
      </c>
      <c r="IP43" s="159" t="str">
        <f t="shared" si="215"/>
        <v/>
      </c>
      <c r="IQ43" s="160" t="str">
        <f t="shared" si="216"/>
        <v/>
      </c>
      <c r="IR43" s="206" t="str">
        <f>IF('2.Students Name'!R38="NQ","NQ",IF('2.Students Name'!R38="I","I",IF('2.Students Name'!R38="T","T","")))</f>
        <v/>
      </c>
    </row>
    <row r="44" spans="1:252" ht="17.25" customHeight="1">
      <c r="A44" s="216" t="str">
        <f>IF('2.Students Name'!C39="","",'2.Students Name'!C39)</f>
        <v/>
      </c>
      <c r="B44" s="217" t="str">
        <f>IF('2.Students Name'!D39="","",'2.Students Name'!D39)</f>
        <v/>
      </c>
      <c r="C44" s="218">
        <v>35</v>
      </c>
      <c r="D44" s="219"/>
      <c r="E44" s="220"/>
      <c r="F44" s="220"/>
      <c r="G44" s="220"/>
      <c r="H44" s="221"/>
      <c r="I44" s="219"/>
      <c r="J44" s="220"/>
      <c r="K44" s="220"/>
      <c r="L44" s="220"/>
      <c r="M44" s="221"/>
      <c r="N44" s="219"/>
      <c r="O44" s="220"/>
      <c r="P44" s="220"/>
      <c r="Q44" s="220"/>
      <c r="R44" s="221"/>
      <c r="S44" s="219"/>
      <c r="T44" s="220"/>
      <c r="U44" s="220"/>
      <c r="V44" s="220"/>
      <c r="W44" s="221"/>
      <c r="X44" s="219"/>
      <c r="Y44" s="220"/>
      <c r="Z44" s="220"/>
      <c r="AA44" s="220"/>
      <c r="AB44" s="221"/>
      <c r="AC44" s="219"/>
      <c r="AD44" s="220"/>
      <c r="AE44" s="220"/>
      <c r="AF44" s="220"/>
      <c r="AG44" s="221"/>
      <c r="AH44" s="219"/>
      <c r="AI44" s="220"/>
      <c r="AJ44" s="220"/>
      <c r="AK44" s="220"/>
      <c r="AL44" s="221"/>
      <c r="AM44" s="219"/>
      <c r="AN44" s="220"/>
      <c r="AO44" s="220"/>
      <c r="AP44" s="220"/>
      <c r="AQ44" s="221"/>
      <c r="AR44" s="219"/>
      <c r="AS44" s="220"/>
      <c r="AT44" s="220"/>
      <c r="AU44" s="220"/>
      <c r="AV44" s="221"/>
      <c r="AW44" s="219"/>
      <c r="AX44" s="220"/>
      <c r="AY44" s="220"/>
      <c r="AZ44" s="220"/>
      <c r="BA44" s="221"/>
      <c r="BB44" s="218">
        <v>35</v>
      </c>
      <c r="BC44" s="219"/>
      <c r="BD44" s="220"/>
      <c r="BE44" s="220"/>
      <c r="BF44" s="220"/>
      <c r="BG44" s="221"/>
      <c r="BH44" s="219"/>
      <c r="BI44" s="220"/>
      <c r="BJ44" s="220"/>
      <c r="BK44" s="220"/>
      <c r="BL44" s="221"/>
      <c r="BM44" s="219"/>
      <c r="BN44" s="220"/>
      <c r="BO44" s="220"/>
      <c r="BP44" s="220"/>
      <c r="BQ44" s="221"/>
      <c r="BR44" s="219"/>
      <c r="BS44" s="220"/>
      <c r="BT44" s="220"/>
      <c r="BU44" s="220"/>
      <c r="BV44" s="221"/>
      <c r="BW44" s="219"/>
      <c r="BX44" s="220"/>
      <c r="BY44" s="220"/>
      <c r="BZ44" s="220"/>
      <c r="CA44" s="221"/>
      <c r="CB44" s="219"/>
      <c r="CC44" s="220"/>
      <c r="CD44" s="220"/>
      <c r="CE44" s="220"/>
      <c r="CF44" s="221"/>
      <c r="CG44" s="219"/>
      <c r="CH44" s="220"/>
      <c r="CI44" s="220"/>
      <c r="CJ44" s="220"/>
      <c r="CK44" s="221"/>
      <c r="CL44" s="219"/>
      <c r="CM44" s="220"/>
      <c r="CN44" s="220"/>
      <c r="CO44" s="220"/>
      <c r="CP44" s="221"/>
      <c r="CQ44" s="219"/>
      <c r="CR44" s="220"/>
      <c r="CS44" s="220"/>
      <c r="CT44" s="220"/>
      <c r="CU44" s="221"/>
      <c r="CV44" s="219"/>
      <c r="CW44" s="220"/>
      <c r="CX44" s="220"/>
      <c r="CY44" s="220"/>
      <c r="CZ44" s="221"/>
      <c r="DA44" s="222" t="str">
        <f>IF('2.Students Name'!B39="","",'2.Students Name'!B39)</f>
        <v/>
      </c>
      <c r="DB44" s="216" t="str">
        <f>IF('2.Students Name'!C39="","",'2.Students Name'!C39)</f>
        <v/>
      </c>
      <c r="DC44" s="217" t="str">
        <f>IF('2.Students Name'!D39="","",'2.Students Name'!D39)</f>
        <v/>
      </c>
      <c r="DD44" s="218">
        <v>35</v>
      </c>
      <c r="DE44" s="219"/>
      <c r="DF44" s="220"/>
      <c r="DG44" s="220"/>
      <c r="DH44" s="220"/>
      <c r="DI44" s="221"/>
      <c r="DJ44" s="219"/>
      <c r="DK44" s="220"/>
      <c r="DL44" s="220"/>
      <c r="DM44" s="220"/>
      <c r="DN44" s="221"/>
      <c r="DO44" s="218" t="str">
        <f t="shared" si="217"/>
        <v/>
      </c>
      <c r="DP44" s="218" t="str">
        <f t="shared" si="218"/>
        <v/>
      </c>
      <c r="DQ44" s="218" t="str">
        <f t="shared" si="219"/>
        <v/>
      </c>
      <c r="DR44" s="218" t="str">
        <f t="shared" si="220"/>
        <v/>
      </c>
      <c r="DS44" s="218" t="str">
        <f t="shared" si="221"/>
        <v/>
      </c>
      <c r="DT44" s="218" t="str">
        <f t="shared" si="222"/>
        <v/>
      </c>
      <c r="DU44" s="223" t="str">
        <f t="shared" si="223"/>
        <v/>
      </c>
      <c r="DV44" s="264"/>
      <c r="DW44" s="360"/>
      <c r="DX44" s="360"/>
      <c r="DY44" s="360"/>
      <c r="DZ44" s="360"/>
      <c r="EA44" s="360"/>
      <c r="EB44" s="360"/>
      <c r="EC44" s="360"/>
      <c r="ED44" s="360"/>
      <c r="EE44" s="360"/>
      <c r="EF44" s="360"/>
      <c r="EG44" s="360"/>
      <c r="EH44" s="360"/>
      <c r="EI44" s="360"/>
      <c r="EJ44" s="261"/>
      <c r="EK44" s="206" t="str">
        <f>IF('2.Students Name'!R39="NQ","NQ",IF('2.Students Name'!R39="I","I",IF('2.Students Name'!R39="T","T","")))</f>
        <v/>
      </c>
      <c r="EL44" s="258" t="str">
        <f t="shared" si="224"/>
        <v/>
      </c>
      <c r="EM44" s="159" t="str">
        <f t="shared" si="110"/>
        <v/>
      </c>
      <c r="EN44" s="159" t="str">
        <f t="shared" si="111"/>
        <v/>
      </c>
      <c r="EO44" s="159" t="str">
        <f t="shared" si="112"/>
        <v/>
      </c>
      <c r="EP44" s="160" t="str">
        <f t="shared" si="113"/>
        <v/>
      </c>
      <c r="EQ44" s="161" t="str">
        <f t="shared" si="114"/>
        <v/>
      </c>
      <c r="ER44" s="159" t="str">
        <f t="shared" si="115"/>
        <v/>
      </c>
      <c r="ES44" s="159" t="str">
        <f t="shared" si="116"/>
        <v/>
      </c>
      <c r="ET44" s="159" t="str">
        <f t="shared" si="117"/>
        <v/>
      </c>
      <c r="EU44" s="160" t="str">
        <f t="shared" si="118"/>
        <v/>
      </c>
      <c r="EV44" s="161" t="str">
        <f t="shared" si="119"/>
        <v/>
      </c>
      <c r="EW44" s="159" t="str">
        <f t="shared" si="120"/>
        <v/>
      </c>
      <c r="EX44" s="159" t="str">
        <f t="shared" si="121"/>
        <v/>
      </c>
      <c r="EY44" s="159" t="str">
        <f t="shared" si="122"/>
        <v/>
      </c>
      <c r="EZ44" s="160" t="str">
        <f t="shared" si="123"/>
        <v/>
      </c>
      <c r="FA44" s="161" t="str">
        <f t="shared" si="124"/>
        <v/>
      </c>
      <c r="FB44" s="159" t="str">
        <f t="shared" si="125"/>
        <v/>
      </c>
      <c r="FC44" s="159" t="str">
        <f t="shared" si="126"/>
        <v/>
      </c>
      <c r="FD44" s="159" t="str">
        <f t="shared" si="127"/>
        <v/>
      </c>
      <c r="FE44" s="160" t="str">
        <f t="shared" si="128"/>
        <v/>
      </c>
      <c r="FF44" s="161" t="str">
        <f t="shared" si="129"/>
        <v/>
      </c>
      <c r="FG44" s="159" t="str">
        <f t="shared" si="130"/>
        <v/>
      </c>
      <c r="FH44" s="159" t="str">
        <f t="shared" si="131"/>
        <v/>
      </c>
      <c r="FI44" s="159" t="str">
        <f t="shared" si="132"/>
        <v/>
      </c>
      <c r="FJ44" s="160" t="str">
        <f t="shared" si="133"/>
        <v/>
      </c>
      <c r="FK44" s="161" t="str">
        <f t="shared" si="134"/>
        <v/>
      </c>
      <c r="FL44" s="159" t="str">
        <f t="shared" si="135"/>
        <v/>
      </c>
      <c r="FM44" s="159" t="str">
        <f t="shared" si="136"/>
        <v/>
      </c>
      <c r="FN44" s="159" t="str">
        <f t="shared" si="137"/>
        <v/>
      </c>
      <c r="FO44" s="160" t="str">
        <f t="shared" si="138"/>
        <v/>
      </c>
      <c r="FP44" s="161" t="str">
        <f t="shared" si="139"/>
        <v/>
      </c>
      <c r="FQ44" s="159" t="str">
        <f t="shared" si="140"/>
        <v/>
      </c>
      <c r="FR44" s="159" t="str">
        <f t="shared" si="141"/>
        <v/>
      </c>
      <c r="FS44" s="159" t="str">
        <f t="shared" si="142"/>
        <v/>
      </c>
      <c r="FT44" s="160" t="str">
        <f t="shared" si="143"/>
        <v/>
      </c>
      <c r="FU44" s="161" t="str">
        <f t="shared" si="144"/>
        <v/>
      </c>
      <c r="FV44" s="159" t="str">
        <f t="shared" si="145"/>
        <v/>
      </c>
      <c r="FW44" s="159" t="str">
        <f t="shared" si="146"/>
        <v/>
      </c>
      <c r="FX44" s="159" t="str">
        <f t="shared" si="147"/>
        <v/>
      </c>
      <c r="FY44" s="160" t="str">
        <f t="shared" si="148"/>
        <v/>
      </c>
      <c r="FZ44" s="161" t="str">
        <f t="shared" si="149"/>
        <v/>
      </c>
      <c r="GA44" s="159" t="str">
        <f t="shared" si="150"/>
        <v/>
      </c>
      <c r="GB44" s="159" t="str">
        <f t="shared" si="151"/>
        <v/>
      </c>
      <c r="GC44" s="159" t="str">
        <f t="shared" si="152"/>
        <v/>
      </c>
      <c r="GD44" s="160" t="str">
        <f t="shared" si="153"/>
        <v/>
      </c>
      <c r="GE44" s="161" t="str">
        <f t="shared" si="154"/>
        <v/>
      </c>
      <c r="GF44" s="159" t="str">
        <f t="shared" si="155"/>
        <v/>
      </c>
      <c r="GG44" s="159" t="str">
        <f t="shared" si="156"/>
        <v/>
      </c>
      <c r="GH44" s="159" t="str">
        <f t="shared" si="157"/>
        <v/>
      </c>
      <c r="GI44" s="160" t="str">
        <f t="shared" si="158"/>
        <v/>
      </c>
      <c r="GJ44" s="161" t="str">
        <f t="shared" si="225"/>
        <v/>
      </c>
      <c r="GK44" s="159" t="str">
        <f t="shared" si="159"/>
        <v/>
      </c>
      <c r="GL44" s="159" t="str">
        <f t="shared" si="160"/>
        <v/>
      </c>
      <c r="GM44" s="159" t="str">
        <f t="shared" si="161"/>
        <v/>
      </c>
      <c r="GN44" s="160" t="str">
        <f t="shared" si="162"/>
        <v/>
      </c>
      <c r="GO44" s="161" t="str">
        <f t="shared" si="163"/>
        <v/>
      </c>
      <c r="GP44" s="159" t="str">
        <f t="shared" si="164"/>
        <v/>
      </c>
      <c r="GQ44" s="159" t="str">
        <f t="shared" si="165"/>
        <v/>
      </c>
      <c r="GR44" s="159" t="str">
        <f t="shared" si="166"/>
        <v/>
      </c>
      <c r="GS44" s="160" t="str">
        <f t="shared" si="167"/>
        <v/>
      </c>
      <c r="GT44" s="161" t="str">
        <f t="shared" si="168"/>
        <v/>
      </c>
      <c r="GU44" s="159" t="str">
        <f t="shared" si="169"/>
        <v/>
      </c>
      <c r="GV44" s="159" t="str">
        <f t="shared" si="170"/>
        <v/>
      </c>
      <c r="GW44" s="159" t="str">
        <f t="shared" si="171"/>
        <v/>
      </c>
      <c r="GX44" s="160" t="str">
        <f t="shared" si="172"/>
        <v/>
      </c>
      <c r="GY44" s="161" t="str">
        <f t="shared" si="173"/>
        <v/>
      </c>
      <c r="GZ44" s="159" t="str">
        <f t="shared" si="174"/>
        <v/>
      </c>
      <c r="HA44" s="159" t="str">
        <f t="shared" si="175"/>
        <v/>
      </c>
      <c r="HB44" s="159" t="str">
        <f t="shared" si="176"/>
        <v/>
      </c>
      <c r="HC44" s="160" t="str">
        <f t="shared" si="177"/>
        <v/>
      </c>
      <c r="HD44" s="161" t="str">
        <f t="shared" si="178"/>
        <v/>
      </c>
      <c r="HE44" s="159" t="str">
        <f t="shared" si="179"/>
        <v/>
      </c>
      <c r="HF44" s="159" t="str">
        <f t="shared" si="180"/>
        <v/>
      </c>
      <c r="HG44" s="159" t="str">
        <f t="shared" si="181"/>
        <v/>
      </c>
      <c r="HH44" s="160" t="str">
        <f t="shared" si="182"/>
        <v/>
      </c>
      <c r="HI44" s="161" t="str">
        <f t="shared" si="183"/>
        <v/>
      </c>
      <c r="HJ44" s="159" t="str">
        <f t="shared" si="184"/>
        <v/>
      </c>
      <c r="HK44" s="159" t="str">
        <f t="shared" si="185"/>
        <v/>
      </c>
      <c r="HL44" s="159" t="str">
        <f t="shared" si="186"/>
        <v/>
      </c>
      <c r="HM44" s="160" t="str">
        <f t="shared" si="187"/>
        <v/>
      </c>
      <c r="HN44" s="161" t="str">
        <f t="shared" si="188"/>
        <v/>
      </c>
      <c r="HO44" s="159" t="str">
        <f t="shared" si="189"/>
        <v/>
      </c>
      <c r="HP44" s="159" t="str">
        <f t="shared" si="190"/>
        <v/>
      </c>
      <c r="HQ44" s="159" t="str">
        <f t="shared" si="191"/>
        <v/>
      </c>
      <c r="HR44" s="160" t="str">
        <f t="shared" si="192"/>
        <v/>
      </c>
      <c r="HS44" s="161" t="str">
        <f t="shared" si="193"/>
        <v/>
      </c>
      <c r="HT44" s="159" t="str">
        <f t="shared" si="194"/>
        <v/>
      </c>
      <c r="HU44" s="159" t="str">
        <f t="shared" si="195"/>
        <v/>
      </c>
      <c r="HV44" s="159" t="str">
        <f t="shared" si="196"/>
        <v/>
      </c>
      <c r="HW44" s="160" t="str">
        <f t="shared" si="197"/>
        <v/>
      </c>
      <c r="HX44" s="161" t="str">
        <f t="shared" si="198"/>
        <v/>
      </c>
      <c r="HY44" s="159" t="str">
        <f t="shared" si="199"/>
        <v/>
      </c>
      <c r="HZ44" s="159" t="str">
        <f t="shared" si="200"/>
        <v/>
      </c>
      <c r="IA44" s="159" t="str">
        <f t="shared" si="201"/>
        <v/>
      </c>
      <c r="IB44" s="160" t="str">
        <f t="shared" si="202"/>
        <v/>
      </c>
      <c r="IC44" s="161" t="str">
        <f t="shared" si="203"/>
        <v/>
      </c>
      <c r="ID44" s="159" t="str">
        <f t="shared" si="204"/>
        <v/>
      </c>
      <c r="IE44" s="159" t="str">
        <f t="shared" si="205"/>
        <v/>
      </c>
      <c r="IF44" s="159" t="str">
        <f t="shared" si="206"/>
        <v/>
      </c>
      <c r="IG44" s="160" t="str">
        <f t="shared" si="207"/>
        <v/>
      </c>
      <c r="IH44" s="161" t="str">
        <f t="shared" si="226"/>
        <v/>
      </c>
      <c r="II44" s="159" t="str">
        <f t="shared" si="208"/>
        <v/>
      </c>
      <c r="IJ44" s="159" t="str">
        <f t="shared" si="209"/>
        <v/>
      </c>
      <c r="IK44" s="159" t="str">
        <f t="shared" si="210"/>
        <v/>
      </c>
      <c r="IL44" s="160" t="str">
        <f t="shared" si="211"/>
        <v/>
      </c>
      <c r="IM44" s="161" t="str">
        <f t="shared" si="212"/>
        <v/>
      </c>
      <c r="IN44" s="159" t="str">
        <f t="shared" si="213"/>
        <v/>
      </c>
      <c r="IO44" s="159" t="str">
        <f t="shared" si="214"/>
        <v/>
      </c>
      <c r="IP44" s="159" t="str">
        <f t="shared" si="215"/>
        <v/>
      </c>
      <c r="IQ44" s="160" t="str">
        <f t="shared" si="216"/>
        <v/>
      </c>
      <c r="IR44" s="206" t="str">
        <f>IF('2.Students Name'!R39="NQ","NQ",IF('2.Students Name'!R39="I","I",IF('2.Students Name'!R39="T","T","")))</f>
        <v/>
      </c>
    </row>
    <row r="45" spans="1:252" ht="17.25" customHeight="1">
      <c r="A45" s="216" t="str">
        <f>IF('2.Students Name'!C40="","",'2.Students Name'!C40)</f>
        <v/>
      </c>
      <c r="B45" s="217" t="str">
        <f>IF('2.Students Name'!D40="","",'2.Students Name'!D40)</f>
        <v/>
      </c>
      <c r="C45" s="218">
        <v>36</v>
      </c>
      <c r="D45" s="219"/>
      <c r="E45" s="220"/>
      <c r="F45" s="220"/>
      <c r="G45" s="220"/>
      <c r="H45" s="221"/>
      <c r="I45" s="219"/>
      <c r="J45" s="220"/>
      <c r="K45" s="220"/>
      <c r="L45" s="220"/>
      <c r="M45" s="221"/>
      <c r="N45" s="219"/>
      <c r="O45" s="220"/>
      <c r="P45" s="220"/>
      <c r="Q45" s="220"/>
      <c r="R45" s="221"/>
      <c r="S45" s="219"/>
      <c r="T45" s="220"/>
      <c r="U45" s="220"/>
      <c r="V45" s="220"/>
      <c r="W45" s="221"/>
      <c r="X45" s="219"/>
      <c r="Y45" s="220"/>
      <c r="Z45" s="220"/>
      <c r="AA45" s="220"/>
      <c r="AB45" s="221"/>
      <c r="AC45" s="219"/>
      <c r="AD45" s="220"/>
      <c r="AE45" s="220"/>
      <c r="AF45" s="220"/>
      <c r="AG45" s="221"/>
      <c r="AH45" s="219"/>
      <c r="AI45" s="220"/>
      <c r="AJ45" s="220"/>
      <c r="AK45" s="220"/>
      <c r="AL45" s="221"/>
      <c r="AM45" s="219"/>
      <c r="AN45" s="220"/>
      <c r="AO45" s="220"/>
      <c r="AP45" s="220"/>
      <c r="AQ45" s="221"/>
      <c r="AR45" s="219"/>
      <c r="AS45" s="220"/>
      <c r="AT45" s="220"/>
      <c r="AU45" s="220"/>
      <c r="AV45" s="221"/>
      <c r="AW45" s="219"/>
      <c r="AX45" s="220"/>
      <c r="AY45" s="220"/>
      <c r="AZ45" s="220"/>
      <c r="BA45" s="221"/>
      <c r="BB45" s="218">
        <v>36</v>
      </c>
      <c r="BC45" s="219"/>
      <c r="BD45" s="220"/>
      <c r="BE45" s="220"/>
      <c r="BF45" s="220"/>
      <c r="BG45" s="221"/>
      <c r="BH45" s="219"/>
      <c r="BI45" s="220"/>
      <c r="BJ45" s="220"/>
      <c r="BK45" s="220"/>
      <c r="BL45" s="221"/>
      <c r="BM45" s="219"/>
      <c r="BN45" s="220"/>
      <c r="BO45" s="220"/>
      <c r="BP45" s="220"/>
      <c r="BQ45" s="221"/>
      <c r="BR45" s="219"/>
      <c r="BS45" s="220"/>
      <c r="BT45" s="220"/>
      <c r="BU45" s="220"/>
      <c r="BV45" s="221"/>
      <c r="BW45" s="219"/>
      <c r="BX45" s="220"/>
      <c r="BY45" s="220"/>
      <c r="BZ45" s="220"/>
      <c r="CA45" s="221"/>
      <c r="CB45" s="219"/>
      <c r="CC45" s="220"/>
      <c r="CD45" s="220"/>
      <c r="CE45" s="220"/>
      <c r="CF45" s="221"/>
      <c r="CG45" s="219"/>
      <c r="CH45" s="220"/>
      <c r="CI45" s="220"/>
      <c r="CJ45" s="220"/>
      <c r="CK45" s="221"/>
      <c r="CL45" s="219"/>
      <c r="CM45" s="220"/>
      <c r="CN45" s="220"/>
      <c r="CO45" s="220"/>
      <c r="CP45" s="221"/>
      <c r="CQ45" s="219"/>
      <c r="CR45" s="220"/>
      <c r="CS45" s="220"/>
      <c r="CT45" s="220"/>
      <c r="CU45" s="221"/>
      <c r="CV45" s="219"/>
      <c r="CW45" s="220"/>
      <c r="CX45" s="220"/>
      <c r="CY45" s="220"/>
      <c r="CZ45" s="221"/>
      <c r="DA45" s="222" t="str">
        <f>IF('2.Students Name'!B40="","",'2.Students Name'!B40)</f>
        <v/>
      </c>
      <c r="DB45" s="216" t="str">
        <f>IF('2.Students Name'!C40="","",'2.Students Name'!C40)</f>
        <v/>
      </c>
      <c r="DC45" s="217" t="str">
        <f>IF('2.Students Name'!D40="","",'2.Students Name'!D40)</f>
        <v/>
      </c>
      <c r="DD45" s="218">
        <v>36</v>
      </c>
      <c r="DE45" s="219"/>
      <c r="DF45" s="220"/>
      <c r="DG45" s="220"/>
      <c r="DH45" s="220"/>
      <c r="DI45" s="221"/>
      <c r="DJ45" s="219"/>
      <c r="DK45" s="220"/>
      <c r="DL45" s="220"/>
      <c r="DM45" s="220"/>
      <c r="DN45" s="221"/>
      <c r="DO45" s="218" t="str">
        <f t="shared" si="217"/>
        <v/>
      </c>
      <c r="DP45" s="218" t="str">
        <f t="shared" si="218"/>
        <v/>
      </c>
      <c r="DQ45" s="218" t="str">
        <f t="shared" si="219"/>
        <v/>
      </c>
      <c r="DR45" s="218" t="str">
        <f t="shared" si="220"/>
        <v/>
      </c>
      <c r="DS45" s="218" t="str">
        <f t="shared" si="221"/>
        <v/>
      </c>
      <c r="DT45" s="218" t="str">
        <f t="shared" si="222"/>
        <v/>
      </c>
      <c r="DU45" s="223" t="str">
        <f t="shared" si="223"/>
        <v/>
      </c>
      <c r="DV45" s="264"/>
      <c r="DW45" s="360"/>
      <c r="DX45" s="360"/>
      <c r="DY45" s="360"/>
      <c r="DZ45" s="360"/>
      <c r="EA45" s="360"/>
      <c r="EB45" s="360"/>
      <c r="EC45" s="360"/>
      <c r="ED45" s="360"/>
      <c r="EE45" s="360"/>
      <c r="EF45" s="360"/>
      <c r="EG45" s="360"/>
      <c r="EH45" s="360"/>
      <c r="EI45" s="360"/>
      <c r="EJ45" s="261"/>
      <c r="EK45" s="206" t="str">
        <f>IF('2.Students Name'!R40="NQ","NQ",IF('2.Students Name'!R40="I","I",IF('2.Students Name'!R40="T","T","")))</f>
        <v/>
      </c>
      <c r="EL45" s="258" t="str">
        <f t="shared" si="224"/>
        <v/>
      </c>
      <c r="EM45" s="159" t="str">
        <f t="shared" si="110"/>
        <v/>
      </c>
      <c r="EN45" s="159" t="str">
        <f t="shared" si="111"/>
        <v/>
      </c>
      <c r="EO45" s="159" t="str">
        <f t="shared" si="112"/>
        <v/>
      </c>
      <c r="EP45" s="160" t="str">
        <f t="shared" si="113"/>
        <v/>
      </c>
      <c r="EQ45" s="161" t="str">
        <f t="shared" si="114"/>
        <v/>
      </c>
      <c r="ER45" s="159" t="str">
        <f t="shared" si="115"/>
        <v/>
      </c>
      <c r="ES45" s="159" t="str">
        <f t="shared" si="116"/>
        <v/>
      </c>
      <c r="ET45" s="159" t="str">
        <f t="shared" si="117"/>
        <v/>
      </c>
      <c r="EU45" s="160" t="str">
        <f t="shared" si="118"/>
        <v/>
      </c>
      <c r="EV45" s="161" t="str">
        <f t="shared" si="119"/>
        <v/>
      </c>
      <c r="EW45" s="159" t="str">
        <f t="shared" si="120"/>
        <v/>
      </c>
      <c r="EX45" s="159" t="str">
        <f t="shared" si="121"/>
        <v/>
      </c>
      <c r="EY45" s="159" t="str">
        <f t="shared" si="122"/>
        <v/>
      </c>
      <c r="EZ45" s="160" t="str">
        <f t="shared" si="123"/>
        <v/>
      </c>
      <c r="FA45" s="161" t="str">
        <f t="shared" si="124"/>
        <v/>
      </c>
      <c r="FB45" s="159" t="str">
        <f t="shared" si="125"/>
        <v/>
      </c>
      <c r="FC45" s="159" t="str">
        <f t="shared" si="126"/>
        <v/>
      </c>
      <c r="FD45" s="159" t="str">
        <f t="shared" si="127"/>
        <v/>
      </c>
      <c r="FE45" s="160" t="str">
        <f t="shared" si="128"/>
        <v/>
      </c>
      <c r="FF45" s="161" t="str">
        <f t="shared" si="129"/>
        <v/>
      </c>
      <c r="FG45" s="159" t="str">
        <f t="shared" si="130"/>
        <v/>
      </c>
      <c r="FH45" s="159" t="str">
        <f t="shared" si="131"/>
        <v/>
      </c>
      <c r="FI45" s="159" t="str">
        <f t="shared" si="132"/>
        <v/>
      </c>
      <c r="FJ45" s="160" t="str">
        <f t="shared" si="133"/>
        <v/>
      </c>
      <c r="FK45" s="161" t="str">
        <f t="shared" si="134"/>
        <v/>
      </c>
      <c r="FL45" s="159" t="str">
        <f t="shared" si="135"/>
        <v/>
      </c>
      <c r="FM45" s="159" t="str">
        <f t="shared" si="136"/>
        <v/>
      </c>
      <c r="FN45" s="159" t="str">
        <f t="shared" si="137"/>
        <v/>
      </c>
      <c r="FO45" s="160" t="str">
        <f t="shared" si="138"/>
        <v/>
      </c>
      <c r="FP45" s="161" t="str">
        <f t="shared" si="139"/>
        <v/>
      </c>
      <c r="FQ45" s="159" t="str">
        <f t="shared" si="140"/>
        <v/>
      </c>
      <c r="FR45" s="159" t="str">
        <f t="shared" si="141"/>
        <v/>
      </c>
      <c r="FS45" s="159" t="str">
        <f t="shared" si="142"/>
        <v/>
      </c>
      <c r="FT45" s="160" t="str">
        <f t="shared" si="143"/>
        <v/>
      </c>
      <c r="FU45" s="161" t="str">
        <f t="shared" si="144"/>
        <v/>
      </c>
      <c r="FV45" s="159" t="str">
        <f t="shared" si="145"/>
        <v/>
      </c>
      <c r="FW45" s="159" t="str">
        <f t="shared" si="146"/>
        <v/>
      </c>
      <c r="FX45" s="159" t="str">
        <f t="shared" si="147"/>
        <v/>
      </c>
      <c r="FY45" s="160" t="str">
        <f t="shared" si="148"/>
        <v/>
      </c>
      <c r="FZ45" s="161" t="str">
        <f t="shared" si="149"/>
        <v/>
      </c>
      <c r="GA45" s="159" t="str">
        <f t="shared" si="150"/>
        <v/>
      </c>
      <c r="GB45" s="159" t="str">
        <f t="shared" si="151"/>
        <v/>
      </c>
      <c r="GC45" s="159" t="str">
        <f t="shared" si="152"/>
        <v/>
      </c>
      <c r="GD45" s="160" t="str">
        <f t="shared" si="153"/>
        <v/>
      </c>
      <c r="GE45" s="161" t="str">
        <f t="shared" si="154"/>
        <v/>
      </c>
      <c r="GF45" s="159" t="str">
        <f t="shared" si="155"/>
        <v/>
      </c>
      <c r="GG45" s="159" t="str">
        <f t="shared" si="156"/>
        <v/>
      </c>
      <c r="GH45" s="159" t="str">
        <f t="shared" si="157"/>
        <v/>
      </c>
      <c r="GI45" s="160" t="str">
        <f t="shared" si="158"/>
        <v/>
      </c>
      <c r="GJ45" s="161" t="str">
        <f t="shared" si="225"/>
        <v/>
      </c>
      <c r="GK45" s="159" t="str">
        <f t="shared" si="159"/>
        <v/>
      </c>
      <c r="GL45" s="159" t="str">
        <f t="shared" si="160"/>
        <v/>
      </c>
      <c r="GM45" s="159" t="str">
        <f t="shared" si="161"/>
        <v/>
      </c>
      <c r="GN45" s="160" t="str">
        <f t="shared" si="162"/>
        <v/>
      </c>
      <c r="GO45" s="161" t="str">
        <f t="shared" si="163"/>
        <v/>
      </c>
      <c r="GP45" s="159" t="str">
        <f t="shared" si="164"/>
        <v/>
      </c>
      <c r="GQ45" s="159" t="str">
        <f t="shared" si="165"/>
        <v/>
      </c>
      <c r="GR45" s="159" t="str">
        <f t="shared" si="166"/>
        <v/>
      </c>
      <c r="GS45" s="160" t="str">
        <f t="shared" si="167"/>
        <v/>
      </c>
      <c r="GT45" s="161" t="str">
        <f t="shared" si="168"/>
        <v/>
      </c>
      <c r="GU45" s="159" t="str">
        <f t="shared" si="169"/>
        <v/>
      </c>
      <c r="GV45" s="159" t="str">
        <f t="shared" si="170"/>
        <v/>
      </c>
      <c r="GW45" s="159" t="str">
        <f t="shared" si="171"/>
        <v/>
      </c>
      <c r="GX45" s="160" t="str">
        <f t="shared" si="172"/>
        <v/>
      </c>
      <c r="GY45" s="161" t="str">
        <f t="shared" si="173"/>
        <v/>
      </c>
      <c r="GZ45" s="159" t="str">
        <f t="shared" si="174"/>
        <v/>
      </c>
      <c r="HA45" s="159" t="str">
        <f t="shared" si="175"/>
        <v/>
      </c>
      <c r="HB45" s="159" t="str">
        <f t="shared" si="176"/>
        <v/>
      </c>
      <c r="HC45" s="160" t="str">
        <f t="shared" si="177"/>
        <v/>
      </c>
      <c r="HD45" s="161" t="str">
        <f t="shared" si="178"/>
        <v/>
      </c>
      <c r="HE45" s="159" t="str">
        <f t="shared" si="179"/>
        <v/>
      </c>
      <c r="HF45" s="159" t="str">
        <f t="shared" si="180"/>
        <v/>
      </c>
      <c r="HG45" s="159" t="str">
        <f t="shared" si="181"/>
        <v/>
      </c>
      <c r="HH45" s="160" t="str">
        <f t="shared" si="182"/>
        <v/>
      </c>
      <c r="HI45" s="161" t="str">
        <f t="shared" si="183"/>
        <v/>
      </c>
      <c r="HJ45" s="159" t="str">
        <f t="shared" si="184"/>
        <v/>
      </c>
      <c r="HK45" s="159" t="str">
        <f t="shared" si="185"/>
        <v/>
      </c>
      <c r="HL45" s="159" t="str">
        <f t="shared" si="186"/>
        <v/>
      </c>
      <c r="HM45" s="160" t="str">
        <f t="shared" si="187"/>
        <v/>
      </c>
      <c r="HN45" s="161" t="str">
        <f t="shared" si="188"/>
        <v/>
      </c>
      <c r="HO45" s="159" t="str">
        <f t="shared" si="189"/>
        <v/>
      </c>
      <c r="HP45" s="159" t="str">
        <f t="shared" si="190"/>
        <v/>
      </c>
      <c r="HQ45" s="159" t="str">
        <f t="shared" si="191"/>
        <v/>
      </c>
      <c r="HR45" s="160" t="str">
        <f t="shared" si="192"/>
        <v/>
      </c>
      <c r="HS45" s="161" t="str">
        <f t="shared" si="193"/>
        <v/>
      </c>
      <c r="HT45" s="159" t="str">
        <f t="shared" si="194"/>
        <v/>
      </c>
      <c r="HU45" s="159" t="str">
        <f t="shared" si="195"/>
        <v/>
      </c>
      <c r="HV45" s="159" t="str">
        <f t="shared" si="196"/>
        <v/>
      </c>
      <c r="HW45" s="160" t="str">
        <f t="shared" si="197"/>
        <v/>
      </c>
      <c r="HX45" s="161" t="str">
        <f t="shared" si="198"/>
        <v/>
      </c>
      <c r="HY45" s="159" t="str">
        <f t="shared" si="199"/>
        <v/>
      </c>
      <c r="HZ45" s="159" t="str">
        <f t="shared" si="200"/>
        <v/>
      </c>
      <c r="IA45" s="159" t="str">
        <f t="shared" si="201"/>
        <v/>
      </c>
      <c r="IB45" s="160" t="str">
        <f t="shared" si="202"/>
        <v/>
      </c>
      <c r="IC45" s="161" t="str">
        <f t="shared" si="203"/>
        <v/>
      </c>
      <c r="ID45" s="159" t="str">
        <f t="shared" si="204"/>
        <v/>
      </c>
      <c r="IE45" s="159" t="str">
        <f t="shared" si="205"/>
        <v/>
      </c>
      <c r="IF45" s="159" t="str">
        <f t="shared" si="206"/>
        <v/>
      </c>
      <c r="IG45" s="160" t="str">
        <f t="shared" si="207"/>
        <v/>
      </c>
      <c r="IH45" s="161" t="str">
        <f t="shared" si="226"/>
        <v/>
      </c>
      <c r="II45" s="159" t="str">
        <f t="shared" si="208"/>
        <v/>
      </c>
      <c r="IJ45" s="159" t="str">
        <f t="shared" si="209"/>
        <v/>
      </c>
      <c r="IK45" s="159" t="str">
        <f t="shared" si="210"/>
        <v/>
      </c>
      <c r="IL45" s="160" t="str">
        <f t="shared" si="211"/>
        <v/>
      </c>
      <c r="IM45" s="161" t="str">
        <f t="shared" si="212"/>
        <v/>
      </c>
      <c r="IN45" s="159" t="str">
        <f t="shared" si="213"/>
        <v/>
      </c>
      <c r="IO45" s="159" t="str">
        <f t="shared" si="214"/>
        <v/>
      </c>
      <c r="IP45" s="159" t="str">
        <f t="shared" si="215"/>
        <v/>
      </c>
      <c r="IQ45" s="160" t="str">
        <f t="shared" si="216"/>
        <v/>
      </c>
      <c r="IR45" s="206" t="str">
        <f>IF('2.Students Name'!R40="NQ","NQ",IF('2.Students Name'!R40="I","I",IF('2.Students Name'!R40="T","T","")))</f>
        <v/>
      </c>
    </row>
    <row r="46" spans="1:252" ht="17.25" customHeight="1">
      <c r="A46" s="216" t="str">
        <f>IF('2.Students Name'!C41="","",'2.Students Name'!C41)</f>
        <v/>
      </c>
      <c r="B46" s="217" t="str">
        <f>IF('2.Students Name'!D41="","",'2.Students Name'!D41)</f>
        <v/>
      </c>
      <c r="C46" s="218">
        <v>37</v>
      </c>
      <c r="D46" s="219"/>
      <c r="E46" s="220"/>
      <c r="F46" s="220"/>
      <c r="G46" s="220"/>
      <c r="H46" s="221"/>
      <c r="I46" s="219"/>
      <c r="J46" s="220"/>
      <c r="K46" s="220"/>
      <c r="L46" s="220"/>
      <c r="M46" s="221"/>
      <c r="N46" s="219"/>
      <c r="O46" s="220"/>
      <c r="P46" s="220"/>
      <c r="Q46" s="220"/>
      <c r="R46" s="221"/>
      <c r="S46" s="219"/>
      <c r="T46" s="220"/>
      <c r="U46" s="220"/>
      <c r="V46" s="220"/>
      <c r="W46" s="221"/>
      <c r="X46" s="219"/>
      <c r="Y46" s="220"/>
      <c r="Z46" s="220"/>
      <c r="AA46" s="220"/>
      <c r="AB46" s="221"/>
      <c r="AC46" s="219"/>
      <c r="AD46" s="220"/>
      <c r="AE46" s="220"/>
      <c r="AF46" s="220"/>
      <c r="AG46" s="221"/>
      <c r="AH46" s="219"/>
      <c r="AI46" s="220"/>
      <c r="AJ46" s="220"/>
      <c r="AK46" s="220"/>
      <c r="AL46" s="221"/>
      <c r="AM46" s="219"/>
      <c r="AN46" s="220"/>
      <c r="AO46" s="220"/>
      <c r="AP46" s="220"/>
      <c r="AQ46" s="221"/>
      <c r="AR46" s="219"/>
      <c r="AS46" s="220"/>
      <c r="AT46" s="220"/>
      <c r="AU46" s="220"/>
      <c r="AV46" s="221"/>
      <c r="AW46" s="219"/>
      <c r="AX46" s="220"/>
      <c r="AY46" s="220"/>
      <c r="AZ46" s="220"/>
      <c r="BA46" s="221"/>
      <c r="BB46" s="218">
        <v>37</v>
      </c>
      <c r="BC46" s="219"/>
      <c r="BD46" s="220"/>
      <c r="BE46" s="220"/>
      <c r="BF46" s="220"/>
      <c r="BG46" s="221"/>
      <c r="BH46" s="219"/>
      <c r="BI46" s="220"/>
      <c r="BJ46" s="220"/>
      <c r="BK46" s="220"/>
      <c r="BL46" s="221"/>
      <c r="BM46" s="219"/>
      <c r="BN46" s="220"/>
      <c r="BO46" s="220"/>
      <c r="BP46" s="220"/>
      <c r="BQ46" s="221"/>
      <c r="BR46" s="219"/>
      <c r="BS46" s="220"/>
      <c r="BT46" s="220"/>
      <c r="BU46" s="220"/>
      <c r="BV46" s="221"/>
      <c r="BW46" s="219"/>
      <c r="BX46" s="220"/>
      <c r="BY46" s="220"/>
      <c r="BZ46" s="220"/>
      <c r="CA46" s="221"/>
      <c r="CB46" s="219"/>
      <c r="CC46" s="220"/>
      <c r="CD46" s="220"/>
      <c r="CE46" s="220"/>
      <c r="CF46" s="221"/>
      <c r="CG46" s="219"/>
      <c r="CH46" s="220"/>
      <c r="CI46" s="220"/>
      <c r="CJ46" s="220"/>
      <c r="CK46" s="221"/>
      <c r="CL46" s="219"/>
      <c r="CM46" s="220"/>
      <c r="CN46" s="220"/>
      <c r="CO46" s="220"/>
      <c r="CP46" s="221"/>
      <c r="CQ46" s="219"/>
      <c r="CR46" s="220"/>
      <c r="CS46" s="220"/>
      <c r="CT46" s="220"/>
      <c r="CU46" s="221"/>
      <c r="CV46" s="219"/>
      <c r="CW46" s="220"/>
      <c r="CX46" s="220"/>
      <c r="CY46" s="220"/>
      <c r="CZ46" s="221"/>
      <c r="DA46" s="222" t="str">
        <f>IF('2.Students Name'!B41="","",'2.Students Name'!B41)</f>
        <v/>
      </c>
      <c r="DB46" s="216" t="str">
        <f>IF('2.Students Name'!C41="","",'2.Students Name'!C41)</f>
        <v/>
      </c>
      <c r="DC46" s="217" t="str">
        <f>IF('2.Students Name'!D41="","",'2.Students Name'!D41)</f>
        <v/>
      </c>
      <c r="DD46" s="218">
        <v>37</v>
      </c>
      <c r="DE46" s="219"/>
      <c r="DF46" s="220"/>
      <c r="DG46" s="220"/>
      <c r="DH46" s="220"/>
      <c r="DI46" s="221"/>
      <c r="DJ46" s="219"/>
      <c r="DK46" s="220"/>
      <c r="DL46" s="220"/>
      <c r="DM46" s="220"/>
      <c r="DN46" s="221"/>
      <c r="DO46" s="218" t="str">
        <f t="shared" si="217"/>
        <v/>
      </c>
      <c r="DP46" s="218" t="str">
        <f t="shared" si="218"/>
        <v/>
      </c>
      <c r="DQ46" s="218" t="str">
        <f t="shared" si="219"/>
        <v/>
      </c>
      <c r="DR46" s="218" t="str">
        <f t="shared" si="220"/>
        <v/>
      </c>
      <c r="DS46" s="218" t="str">
        <f t="shared" si="221"/>
        <v/>
      </c>
      <c r="DT46" s="218" t="str">
        <f t="shared" si="222"/>
        <v/>
      </c>
      <c r="DU46" s="223" t="str">
        <f t="shared" si="223"/>
        <v/>
      </c>
      <c r="DV46" s="264"/>
      <c r="DW46" s="360"/>
      <c r="DX46" s="360"/>
      <c r="DY46" s="360"/>
      <c r="DZ46" s="360"/>
      <c r="EA46" s="360"/>
      <c r="EB46" s="360"/>
      <c r="EC46" s="360"/>
      <c r="ED46" s="360"/>
      <c r="EE46" s="360"/>
      <c r="EF46" s="360"/>
      <c r="EG46" s="360"/>
      <c r="EH46" s="360"/>
      <c r="EI46" s="360"/>
      <c r="EJ46" s="261"/>
      <c r="EK46" s="206" t="str">
        <f>IF('2.Students Name'!R41="NQ","NQ",IF('2.Students Name'!R41="I","I",IF('2.Students Name'!R41="T","T","")))</f>
        <v/>
      </c>
      <c r="EL46" s="258" t="str">
        <f t="shared" si="224"/>
        <v/>
      </c>
      <c r="EM46" s="159" t="str">
        <f t="shared" si="110"/>
        <v/>
      </c>
      <c r="EN46" s="159" t="str">
        <f t="shared" si="111"/>
        <v/>
      </c>
      <c r="EO46" s="159" t="str">
        <f t="shared" si="112"/>
        <v/>
      </c>
      <c r="EP46" s="160" t="str">
        <f t="shared" si="113"/>
        <v/>
      </c>
      <c r="EQ46" s="161" t="str">
        <f t="shared" si="114"/>
        <v/>
      </c>
      <c r="ER46" s="159" t="str">
        <f t="shared" si="115"/>
        <v/>
      </c>
      <c r="ES46" s="159" t="str">
        <f t="shared" si="116"/>
        <v/>
      </c>
      <c r="ET46" s="159" t="str">
        <f t="shared" si="117"/>
        <v/>
      </c>
      <c r="EU46" s="160" t="str">
        <f t="shared" si="118"/>
        <v/>
      </c>
      <c r="EV46" s="161" t="str">
        <f t="shared" si="119"/>
        <v/>
      </c>
      <c r="EW46" s="159" t="str">
        <f t="shared" si="120"/>
        <v/>
      </c>
      <c r="EX46" s="159" t="str">
        <f t="shared" si="121"/>
        <v/>
      </c>
      <c r="EY46" s="159" t="str">
        <f t="shared" si="122"/>
        <v/>
      </c>
      <c r="EZ46" s="160" t="str">
        <f t="shared" si="123"/>
        <v/>
      </c>
      <c r="FA46" s="161" t="str">
        <f t="shared" si="124"/>
        <v/>
      </c>
      <c r="FB46" s="159" t="str">
        <f t="shared" si="125"/>
        <v/>
      </c>
      <c r="FC46" s="159" t="str">
        <f t="shared" si="126"/>
        <v/>
      </c>
      <c r="FD46" s="159" t="str">
        <f t="shared" si="127"/>
        <v/>
      </c>
      <c r="FE46" s="160" t="str">
        <f t="shared" si="128"/>
        <v/>
      </c>
      <c r="FF46" s="161" t="str">
        <f t="shared" si="129"/>
        <v/>
      </c>
      <c r="FG46" s="159" t="str">
        <f t="shared" si="130"/>
        <v/>
      </c>
      <c r="FH46" s="159" t="str">
        <f t="shared" si="131"/>
        <v/>
      </c>
      <c r="FI46" s="159" t="str">
        <f t="shared" si="132"/>
        <v/>
      </c>
      <c r="FJ46" s="160" t="str">
        <f t="shared" si="133"/>
        <v/>
      </c>
      <c r="FK46" s="161" t="str">
        <f t="shared" si="134"/>
        <v/>
      </c>
      <c r="FL46" s="159" t="str">
        <f t="shared" si="135"/>
        <v/>
      </c>
      <c r="FM46" s="159" t="str">
        <f t="shared" si="136"/>
        <v/>
      </c>
      <c r="FN46" s="159" t="str">
        <f t="shared" si="137"/>
        <v/>
      </c>
      <c r="FO46" s="160" t="str">
        <f t="shared" si="138"/>
        <v/>
      </c>
      <c r="FP46" s="161" t="str">
        <f t="shared" si="139"/>
        <v/>
      </c>
      <c r="FQ46" s="159" t="str">
        <f t="shared" si="140"/>
        <v/>
      </c>
      <c r="FR46" s="159" t="str">
        <f t="shared" si="141"/>
        <v/>
      </c>
      <c r="FS46" s="159" t="str">
        <f t="shared" si="142"/>
        <v/>
      </c>
      <c r="FT46" s="160" t="str">
        <f t="shared" si="143"/>
        <v/>
      </c>
      <c r="FU46" s="161" t="str">
        <f t="shared" si="144"/>
        <v/>
      </c>
      <c r="FV46" s="159" t="str">
        <f t="shared" si="145"/>
        <v/>
      </c>
      <c r="FW46" s="159" t="str">
        <f t="shared" si="146"/>
        <v/>
      </c>
      <c r="FX46" s="159" t="str">
        <f t="shared" si="147"/>
        <v/>
      </c>
      <c r="FY46" s="160" t="str">
        <f t="shared" si="148"/>
        <v/>
      </c>
      <c r="FZ46" s="161" t="str">
        <f t="shared" si="149"/>
        <v/>
      </c>
      <c r="GA46" s="159" t="str">
        <f t="shared" si="150"/>
        <v/>
      </c>
      <c r="GB46" s="159" t="str">
        <f t="shared" si="151"/>
        <v/>
      </c>
      <c r="GC46" s="159" t="str">
        <f t="shared" si="152"/>
        <v/>
      </c>
      <c r="GD46" s="160" t="str">
        <f t="shared" si="153"/>
        <v/>
      </c>
      <c r="GE46" s="161" t="str">
        <f t="shared" si="154"/>
        <v/>
      </c>
      <c r="GF46" s="159" t="str">
        <f t="shared" si="155"/>
        <v/>
      </c>
      <c r="GG46" s="159" t="str">
        <f t="shared" si="156"/>
        <v/>
      </c>
      <c r="GH46" s="159" t="str">
        <f t="shared" si="157"/>
        <v/>
      </c>
      <c r="GI46" s="160" t="str">
        <f t="shared" si="158"/>
        <v/>
      </c>
      <c r="GJ46" s="161" t="str">
        <f t="shared" si="225"/>
        <v/>
      </c>
      <c r="GK46" s="159" t="str">
        <f t="shared" si="159"/>
        <v/>
      </c>
      <c r="GL46" s="159" t="str">
        <f t="shared" si="160"/>
        <v/>
      </c>
      <c r="GM46" s="159" t="str">
        <f t="shared" si="161"/>
        <v/>
      </c>
      <c r="GN46" s="160" t="str">
        <f t="shared" si="162"/>
        <v/>
      </c>
      <c r="GO46" s="161" t="str">
        <f t="shared" si="163"/>
        <v/>
      </c>
      <c r="GP46" s="159" t="str">
        <f t="shared" si="164"/>
        <v/>
      </c>
      <c r="GQ46" s="159" t="str">
        <f t="shared" si="165"/>
        <v/>
      </c>
      <c r="GR46" s="159" t="str">
        <f t="shared" si="166"/>
        <v/>
      </c>
      <c r="GS46" s="160" t="str">
        <f t="shared" si="167"/>
        <v/>
      </c>
      <c r="GT46" s="161" t="str">
        <f t="shared" si="168"/>
        <v/>
      </c>
      <c r="GU46" s="159" t="str">
        <f t="shared" si="169"/>
        <v/>
      </c>
      <c r="GV46" s="159" t="str">
        <f t="shared" si="170"/>
        <v/>
      </c>
      <c r="GW46" s="159" t="str">
        <f t="shared" si="171"/>
        <v/>
      </c>
      <c r="GX46" s="160" t="str">
        <f t="shared" si="172"/>
        <v/>
      </c>
      <c r="GY46" s="161" t="str">
        <f t="shared" si="173"/>
        <v/>
      </c>
      <c r="GZ46" s="159" t="str">
        <f t="shared" si="174"/>
        <v/>
      </c>
      <c r="HA46" s="159" t="str">
        <f t="shared" si="175"/>
        <v/>
      </c>
      <c r="HB46" s="159" t="str">
        <f t="shared" si="176"/>
        <v/>
      </c>
      <c r="HC46" s="160" t="str">
        <f t="shared" si="177"/>
        <v/>
      </c>
      <c r="HD46" s="161" t="str">
        <f t="shared" si="178"/>
        <v/>
      </c>
      <c r="HE46" s="159" t="str">
        <f t="shared" si="179"/>
        <v/>
      </c>
      <c r="HF46" s="159" t="str">
        <f t="shared" si="180"/>
        <v/>
      </c>
      <c r="HG46" s="159" t="str">
        <f t="shared" si="181"/>
        <v/>
      </c>
      <c r="HH46" s="160" t="str">
        <f t="shared" si="182"/>
        <v/>
      </c>
      <c r="HI46" s="161" t="str">
        <f t="shared" si="183"/>
        <v/>
      </c>
      <c r="HJ46" s="159" t="str">
        <f t="shared" si="184"/>
        <v/>
      </c>
      <c r="HK46" s="159" t="str">
        <f t="shared" si="185"/>
        <v/>
      </c>
      <c r="HL46" s="159" t="str">
        <f t="shared" si="186"/>
        <v/>
      </c>
      <c r="HM46" s="160" t="str">
        <f t="shared" si="187"/>
        <v/>
      </c>
      <c r="HN46" s="161" t="str">
        <f t="shared" si="188"/>
        <v/>
      </c>
      <c r="HO46" s="159" t="str">
        <f t="shared" si="189"/>
        <v/>
      </c>
      <c r="HP46" s="159" t="str">
        <f t="shared" si="190"/>
        <v/>
      </c>
      <c r="HQ46" s="159" t="str">
        <f t="shared" si="191"/>
        <v/>
      </c>
      <c r="HR46" s="160" t="str">
        <f t="shared" si="192"/>
        <v/>
      </c>
      <c r="HS46" s="161" t="str">
        <f t="shared" si="193"/>
        <v/>
      </c>
      <c r="HT46" s="159" t="str">
        <f t="shared" si="194"/>
        <v/>
      </c>
      <c r="HU46" s="159" t="str">
        <f t="shared" si="195"/>
        <v/>
      </c>
      <c r="HV46" s="159" t="str">
        <f t="shared" si="196"/>
        <v/>
      </c>
      <c r="HW46" s="160" t="str">
        <f t="shared" si="197"/>
        <v/>
      </c>
      <c r="HX46" s="161" t="str">
        <f t="shared" si="198"/>
        <v/>
      </c>
      <c r="HY46" s="159" t="str">
        <f t="shared" si="199"/>
        <v/>
      </c>
      <c r="HZ46" s="159" t="str">
        <f t="shared" si="200"/>
        <v/>
      </c>
      <c r="IA46" s="159" t="str">
        <f t="shared" si="201"/>
        <v/>
      </c>
      <c r="IB46" s="160" t="str">
        <f t="shared" si="202"/>
        <v/>
      </c>
      <c r="IC46" s="161" t="str">
        <f t="shared" si="203"/>
        <v/>
      </c>
      <c r="ID46" s="159" t="str">
        <f t="shared" si="204"/>
        <v/>
      </c>
      <c r="IE46" s="159" t="str">
        <f t="shared" si="205"/>
        <v/>
      </c>
      <c r="IF46" s="159" t="str">
        <f t="shared" si="206"/>
        <v/>
      </c>
      <c r="IG46" s="160" t="str">
        <f t="shared" si="207"/>
        <v/>
      </c>
      <c r="IH46" s="161" t="str">
        <f t="shared" si="226"/>
        <v/>
      </c>
      <c r="II46" s="159" t="str">
        <f t="shared" si="208"/>
        <v/>
      </c>
      <c r="IJ46" s="159" t="str">
        <f t="shared" si="209"/>
        <v/>
      </c>
      <c r="IK46" s="159" t="str">
        <f t="shared" si="210"/>
        <v/>
      </c>
      <c r="IL46" s="160" t="str">
        <f t="shared" si="211"/>
        <v/>
      </c>
      <c r="IM46" s="161" t="str">
        <f t="shared" si="212"/>
        <v/>
      </c>
      <c r="IN46" s="159" t="str">
        <f t="shared" si="213"/>
        <v/>
      </c>
      <c r="IO46" s="159" t="str">
        <f t="shared" si="214"/>
        <v/>
      </c>
      <c r="IP46" s="159" t="str">
        <f t="shared" si="215"/>
        <v/>
      </c>
      <c r="IQ46" s="160" t="str">
        <f t="shared" si="216"/>
        <v/>
      </c>
      <c r="IR46" s="206" t="str">
        <f>IF('2.Students Name'!R41="NQ","NQ",IF('2.Students Name'!R41="I","I",IF('2.Students Name'!R41="T","T","")))</f>
        <v/>
      </c>
    </row>
    <row r="47" spans="1:252" ht="17.25" customHeight="1">
      <c r="A47" s="216" t="str">
        <f>IF('2.Students Name'!C42="","",'2.Students Name'!C42)</f>
        <v/>
      </c>
      <c r="B47" s="217" t="str">
        <f>IF('2.Students Name'!D42="","",'2.Students Name'!D42)</f>
        <v/>
      </c>
      <c r="C47" s="218">
        <v>38</v>
      </c>
      <c r="D47" s="219"/>
      <c r="E47" s="220"/>
      <c r="F47" s="220"/>
      <c r="G47" s="220"/>
      <c r="H47" s="221"/>
      <c r="I47" s="219"/>
      <c r="J47" s="220"/>
      <c r="K47" s="220"/>
      <c r="L47" s="220"/>
      <c r="M47" s="221"/>
      <c r="N47" s="219"/>
      <c r="O47" s="220"/>
      <c r="P47" s="220"/>
      <c r="Q47" s="220"/>
      <c r="R47" s="221"/>
      <c r="S47" s="219"/>
      <c r="T47" s="220"/>
      <c r="U47" s="220"/>
      <c r="V47" s="220"/>
      <c r="W47" s="221"/>
      <c r="X47" s="219"/>
      <c r="Y47" s="220"/>
      <c r="Z47" s="220"/>
      <c r="AA47" s="220"/>
      <c r="AB47" s="221"/>
      <c r="AC47" s="219"/>
      <c r="AD47" s="220"/>
      <c r="AE47" s="220"/>
      <c r="AF47" s="220"/>
      <c r="AG47" s="221"/>
      <c r="AH47" s="219"/>
      <c r="AI47" s="220"/>
      <c r="AJ47" s="220"/>
      <c r="AK47" s="220"/>
      <c r="AL47" s="221"/>
      <c r="AM47" s="219"/>
      <c r="AN47" s="220"/>
      <c r="AO47" s="220"/>
      <c r="AP47" s="220"/>
      <c r="AQ47" s="221"/>
      <c r="AR47" s="219"/>
      <c r="AS47" s="220"/>
      <c r="AT47" s="220"/>
      <c r="AU47" s="220"/>
      <c r="AV47" s="221"/>
      <c r="AW47" s="219"/>
      <c r="AX47" s="220"/>
      <c r="AY47" s="220"/>
      <c r="AZ47" s="220"/>
      <c r="BA47" s="221"/>
      <c r="BB47" s="218">
        <v>38</v>
      </c>
      <c r="BC47" s="219"/>
      <c r="BD47" s="220"/>
      <c r="BE47" s="220"/>
      <c r="BF47" s="220"/>
      <c r="BG47" s="221"/>
      <c r="BH47" s="219"/>
      <c r="BI47" s="220"/>
      <c r="BJ47" s="220"/>
      <c r="BK47" s="220"/>
      <c r="BL47" s="221"/>
      <c r="BM47" s="219"/>
      <c r="BN47" s="220"/>
      <c r="BO47" s="220"/>
      <c r="BP47" s="220"/>
      <c r="BQ47" s="221"/>
      <c r="BR47" s="219"/>
      <c r="BS47" s="220"/>
      <c r="BT47" s="220"/>
      <c r="BU47" s="220"/>
      <c r="BV47" s="221"/>
      <c r="BW47" s="219"/>
      <c r="BX47" s="220"/>
      <c r="BY47" s="220"/>
      <c r="BZ47" s="220"/>
      <c r="CA47" s="221"/>
      <c r="CB47" s="219"/>
      <c r="CC47" s="220"/>
      <c r="CD47" s="220"/>
      <c r="CE47" s="220"/>
      <c r="CF47" s="221"/>
      <c r="CG47" s="219"/>
      <c r="CH47" s="220"/>
      <c r="CI47" s="220"/>
      <c r="CJ47" s="220"/>
      <c r="CK47" s="221"/>
      <c r="CL47" s="219"/>
      <c r="CM47" s="220"/>
      <c r="CN47" s="220"/>
      <c r="CO47" s="220"/>
      <c r="CP47" s="221"/>
      <c r="CQ47" s="219"/>
      <c r="CR47" s="220"/>
      <c r="CS47" s="220"/>
      <c r="CT47" s="220"/>
      <c r="CU47" s="221"/>
      <c r="CV47" s="219"/>
      <c r="CW47" s="220"/>
      <c r="CX47" s="220"/>
      <c r="CY47" s="220"/>
      <c r="CZ47" s="221"/>
      <c r="DA47" s="222" t="str">
        <f>IF('2.Students Name'!B42="","",'2.Students Name'!B42)</f>
        <v/>
      </c>
      <c r="DB47" s="216" t="str">
        <f>IF('2.Students Name'!C42="","",'2.Students Name'!C42)</f>
        <v/>
      </c>
      <c r="DC47" s="217" t="str">
        <f>IF('2.Students Name'!D42="","",'2.Students Name'!D42)</f>
        <v/>
      </c>
      <c r="DD47" s="218">
        <v>38</v>
      </c>
      <c r="DE47" s="219"/>
      <c r="DF47" s="220"/>
      <c r="DG47" s="220"/>
      <c r="DH47" s="220"/>
      <c r="DI47" s="221"/>
      <c r="DJ47" s="219"/>
      <c r="DK47" s="220"/>
      <c r="DL47" s="220"/>
      <c r="DM47" s="220"/>
      <c r="DN47" s="221"/>
      <c r="DO47" s="218" t="str">
        <f t="shared" si="217"/>
        <v/>
      </c>
      <c r="DP47" s="218" t="str">
        <f t="shared" si="218"/>
        <v/>
      </c>
      <c r="DQ47" s="218" t="str">
        <f t="shared" si="219"/>
        <v/>
      </c>
      <c r="DR47" s="218" t="str">
        <f t="shared" si="220"/>
        <v/>
      </c>
      <c r="DS47" s="218" t="str">
        <f t="shared" si="221"/>
        <v/>
      </c>
      <c r="DT47" s="218" t="str">
        <f t="shared" si="222"/>
        <v/>
      </c>
      <c r="DU47" s="223" t="str">
        <f t="shared" si="223"/>
        <v/>
      </c>
      <c r="DV47" s="264"/>
      <c r="DW47" s="360"/>
      <c r="DX47" s="360"/>
      <c r="DY47" s="360"/>
      <c r="DZ47" s="360"/>
      <c r="EA47" s="360"/>
      <c r="EB47" s="360"/>
      <c r="EC47" s="360"/>
      <c r="ED47" s="360"/>
      <c r="EE47" s="360"/>
      <c r="EF47" s="360"/>
      <c r="EG47" s="360"/>
      <c r="EH47" s="360"/>
      <c r="EI47" s="360"/>
      <c r="EJ47" s="261"/>
      <c r="EK47" s="206" t="str">
        <f>IF('2.Students Name'!R42="NQ","NQ",IF('2.Students Name'!R42="I","I",IF('2.Students Name'!R42="T","T","")))</f>
        <v/>
      </c>
      <c r="EL47" s="258" t="str">
        <f t="shared" si="224"/>
        <v/>
      </c>
      <c r="EM47" s="159" t="str">
        <f t="shared" si="110"/>
        <v/>
      </c>
      <c r="EN47" s="159" t="str">
        <f t="shared" si="111"/>
        <v/>
      </c>
      <c r="EO47" s="159" t="str">
        <f t="shared" si="112"/>
        <v/>
      </c>
      <c r="EP47" s="160" t="str">
        <f t="shared" si="113"/>
        <v/>
      </c>
      <c r="EQ47" s="161" t="str">
        <f t="shared" si="114"/>
        <v/>
      </c>
      <c r="ER47" s="159" t="str">
        <f t="shared" si="115"/>
        <v/>
      </c>
      <c r="ES47" s="159" t="str">
        <f t="shared" si="116"/>
        <v/>
      </c>
      <c r="ET47" s="159" t="str">
        <f t="shared" si="117"/>
        <v/>
      </c>
      <c r="EU47" s="160" t="str">
        <f t="shared" si="118"/>
        <v/>
      </c>
      <c r="EV47" s="161" t="str">
        <f t="shared" si="119"/>
        <v/>
      </c>
      <c r="EW47" s="159" t="str">
        <f t="shared" si="120"/>
        <v/>
      </c>
      <c r="EX47" s="159" t="str">
        <f t="shared" si="121"/>
        <v/>
      </c>
      <c r="EY47" s="159" t="str">
        <f t="shared" si="122"/>
        <v/>
      </c>
      <c r="EZ47" s="160" t="str">
        <f t="shared" si="123"/>
        <v/>
      </c>
      <c r="FA47" s="161" t="str">
        <f t="shared" si="124"/>
        <v/>
      </c>
      <c r="FB47" s="159" t="str">
        <f t="shared" si="125"/>
        <v/>
      </c>
      <c r="FC47" s="159" t="str">
        <f t="shared" si="126"/>
        <v/>
      </c>
      <c r="FD47" s="159" t="str">
        <f t="shared" si="127"/>
        <v/>
      </c>
      <c r="FE47" s="160" t="str">
        <f t="shared" si="128"/>
        <v/>
      </c>
      <c r="FF47" s="161" t="str">
        <f t="shared" si="129"/>
        <v/>
      </c>
      <c r="FG47" s="159" t="str">
        <f t="shared" si="130"/>
        <v/>
      </c>
      <c r="FH47" s="159" t="str">
        <f t="shared" si="131"/>
        <v/>
      </c>
      <c r="FI47" s="159" t="str">
        <f t="shared" si="132"/>
        <v/>
      </c>
      <c r="FJ47" s="160" t="str">
        <f t="shared" si="133"/>
        <v/>
      </c>
      <c r="FK47" s="161" t="str">
        <f t="shared" si="134"/>
        <v/>
      </c>
      <c r="FL47" s="159" t="str">
        <f t="shared" si="135"/>
        <v/>
      </c>
      <c r="FM47" s="159" t="str">
        <f t="shared" si="136"/>
        <v/>
      </c>
      <c r="FN47" s="159" t="str">
        <f t="shared" si="137"/>
        <v/>
      </c>
      <c r="FO47" s="160" t="str">
        <f t="shared" si="138"/>
        <v/>
      </c>
      <c r="FP47" s="161" t="str">
        <f t="shared" si="139"/>
        <v/>
      </c>
      <c r="FQ47" s="159" t="str">
        <f t="shared" si="140"/>
        <v/>
      </c>
      <c r="FR47" s="159" t="str">
        <f t="shared" si="141"/>
        <v/>
      </c>
      <c r="FS47" s="159" t="str">
        <f t="shared" si="142"/>
        <v/>
      </c>
      <c r="FT47" s="160" t="str">
        <f t="shared" si="143"/>
        <v/>
      </c>
      <c r="FU47" s="161" t="str">
        <f t="shared" si="144"/>
        <v/>
      </c>
      <c r="FV47" s="159" t="str">
        <f t="shared" si="145"/>
        <v/>
      </c>
      <c r="FW47" s="159" t="str">
        <f t="shared" si="146"/>
        <v/>
      </c>
      <c r="FX47" s="159" t="str">
        <f t="shared" si="147"/>
        <v/>
      </c>
      <c r="FY47" s="160" t="str">
        <f t="shared" si="148"/>
        <v/>
      </c>
      <c r="FZ47" s="161" t="str">
        <f t="shared" si="149"/>
        <v/>
      </c>
      <c r="GA47" s="159" t="str">
        <f t="shared" si="150"/>
        <v/>
      </c>
      <c r="GB47" s="159" t="str">
        <f t="shared" si="151"/>
        <v/>
      </c>
      <c r="GC47" s="159" t="str">
        <f t="shared" si="152"/>
        <v/>
      </c>
      <c r="GD47" s="160" t="str">
        <f t="shared" si="153"/>
        <v/>
      </c>
      <c r="GE47" s="161" t="str">
        <f t="shared" si="154"/>
        <v/>
      </c>
      <c r="GF47" s="159" t="str">
        <f t="shared" si="155"/>
        <v/>
      </c>
      <c r="GG47" s="159" t="str">
        <f t="shared" si="156"/>
        <v/>
      </c>
      <c r="GH47" s="159" t="str">
        <f t="shared" si="157"/>
        <v/>
      </c>
      <c r="GI47" s="160" t="str">
        <f t="shared" si="158"/>
        <v/>
      </c>
      <c r="GJ47" s="161" t="str">
        <f t="shared" si="225"/>
        <v/>
      </c>
      <c r="GK47" s="159" t="str">
        <f t="shared" si="159"/>
        <v/>
      </c>
      <c r="GL47" s="159" t="str">
        <f t="shared" si="160"/>
        <v/>
      </c>
      <c r="GM47" s="159" t="str">
        <f t="shared" si="161"/>
        <v/>
      </c>
      <c r="GN47" s="160" t="str">
        <f t="shared" si="162"/>
        <v/>
      </c>
      <c r="GO47" s="161" t="str">
        <f t="shared" si="163"/>
        <v/>
      </c>
      <c r="GP47" s="159" t="str">
        <f t="shared" si="164"/>
        <v/>
      </c>
      <c r="GQ47" s="159" t="str">
        <f t="shared" si="165"/>
        <v/>
      </c>
      <c r="GR47" s="159" t="str">
        <f t="shared" si="166"/>
        <v/>
      </c>
      <c r="GS47" s="160" t="str">
        <f t="shared" si="167"/>
        <v/>
      </c>
      <c r="GT47" s="161" t="str">
        <f t="shared" si="168"/>
        <v/>
      </c>
      <c r="GU47" s="159" t="str">
        <f t="shared" si="169"/>
        <v/>
      </c>
      <c r="GV47" s="159" t="str">
        <f t="shared" si="170"/>
        <v/>
      </c>
      <c r="GW47" s="159" t="str">
        <f t="shared" si="171"/>
        <v/>
      </c>
      <c r="GX47" s="160" t="str">
        <f t="shared" si="172"/>
        <v/>
      </c>
      <c r="GY47" s="161" t="str">
        <f t="shared" si="173"/>
        <v/>
      </c>
      <c r="GZ47" s="159" t="str">
        <f t="shared" si="174"/>
        <v/>
      </c>
      <c r="HA47" s="159" t="str">
        <f t="shared" si="175"/>
        <v/>
      </c>
      <c r="HB47" s="159" t="str">
        <f t="shared" si="176"/>
        <v/>
      </c>
      <c r="HC47" s="160" t="str">
        <f t="shared" si="177"/>
        <v/>
      </c>
      <c r="HD47" s="161" t="str">
        <f t="shared" si="178"/>
        <v/>
      </c>
      <c r="HE47" s="159" t="str">
        <f t="shared" si="179"/>
        <v/>
      </c>
      <c r="HF47" s="159" t="str">
        <f t="shared" si="180"/>
        <v/>
      </c>
      <c r="HG47" s="159" t="str">
        <f t="shared" si="181"/>
        <v/>
      </c>
      <c r="HH47" s="160" t="str">
        <f t="shared" si="182"/>
        <v/>
      </c>
      <c r="HI47" s="161" t="str">
        <f t="shared" si="183"/>
        <v/>
      </c>
      <c r="HJ47" s="159" t="str">
        <f t="shared" si="184"/>
        <v/>
      </c>
      <c r="HK47" s="159" t="str">
        <f t="shared" si="185"/>
        <v/>
      </c>
      <c r="HL47" s="159" t="str">
        <f t="shared" si="186"/>
        <v/>
      </c>
      <c r="HM47" s="160" t="str">
        <f t="shared" si="187"/>
        <v/>
      </c>
      <c r="HN47" s="161" t="str">
        <f t="shared" si="188"/>
        <v/>
      </c>
      <c r="HO47" s="159" t="str">
        <f t="shared" si="189"/>
        <v/>
      </c>
      <c r="HP47" s="159" t="str">
        <f t="shared" si="190"/>
        <v/>
      </c>
      <c r="HQ47" s="159" t="str">
        <f t="shared" si="191"/>
        <v/>
      </c>
      <c r="HR47" s="160" t="str">
        <f t="shared" si="192"/>
        <v/>
      </c>
      <c r="HS47" s="161" t="str">
        <f t="shared" si="193"/>
        <v/>
      </c>
      <c r="HT47" s="159" t="str">
        <f t="shared" si="194"/>
        <v/>
      </c>
      <c r="HU47" s="159" t="str">
        <f t="shared" si="195"/>
        <v/>
      </c>
      <c r="HV47" s="159" t="str">
        <f t="shared" si="196"/>
        <v/>
      </c>
      <c r="HW47" s="160" t="str">
        <f t="shared" si="197"/>
        <v/>
      </c>
      <c r="HX47" s="161" t="str">
        <f t="shared" si="198"/>
        <v/>
      </c>
      <c r="HY47" s="159" t="str">
        <f t="shared" si="199"/>
        <v/>
      </c>
      <c r="HZ47" s="159" t="str">
        <f t="shared" si="200"/>
        <v/>
      </c>
      <c r="IA47" s="159" t="str">
        <f t="shared" si="201"/>
        <v/>
      </c>
      <c r="IB47" s="160" t="str">
        <f t="shared" si="202"/>
        <v/>
      </c>
      <c r="IC47" s="161" t="str">
        <f t="shared" si="203"/>
        <v/>
      </c>
      <c r="ID47" s="159" t="str">
        <f t="shared" si="204"/>
        <v/>
      </c>
      <c r="IE47" s="159" t="str">
        <f t="shared" si="205"/>
        <v/>
      </c>
      <c r="IF47" s="159" t="str">
        <f t="shared" si="206"/>
        <v/>
      </c>
      <c r="IG47" s="160" t="str">
        <f t="shared" si="207"/>
        <v/>
      </c>
      <c r="IH47" s="161" t="str">
        <f t="shared" si="226"/>
        <v/>
      </c>
      <c r="II47" s="159" t="str">
        <f t="shared" si="208"/>
        <v/>
      </c>
      <c r="IJ47" s="159" t="str">
        <f t="shared" si="209"/>
        <v/>
      </c>
      <c r="IK47" s="159" t="str">
        <f t="shared" si="210"/>
        <v/>
      </c>
      <c r="IL47" s="160" t="str">
        <f t="shared" si="211"/>
        <v/>
      </c>
      <c r="IM47" s="161" t="str">
        <f t="shared" si="212"/>
        <v/>
      </c>
      <c r="IN47" s="159" t="str">
        <f t="shared" si="213"/>
        <v/>
      </c>
      <c r="IO47" s="159" t="str">
        <f t="shared" si="214"/>
        <v/>
      </c>
      <c r="IP47" s="159" t="str">
        <f t="shared" si="215"/>
        <v/>
      </c>
      <c r="IQ47" s="160" t="str">
        <f t="shared" si="216"/>
        <v/>
      </c>
      <c r="IR47" s="206" t="str">
        <f>IF('2.Students Name'!R42="NQ","NQ",IF('2.Students Name'!R42="I","I",IF('2.Students Name'!R42="T","T","")))</f>
        <v/>
      </c>
    </row>
    <row r="48" spans="1:252" ht="17.25" customHeight="1">
      <c r="A48" s="216" t="str">
        <f>IF('2.Students Name'!C43="","",'2.Students Name'!C43)</f>
        <v/>
      </c>
      <c r="B48" s="217" t="str">
        <f>IF('2.Students Name'!D43="","",'2.Students Name'!D43)</f>
        <v/>
      </c>
      <c r="C48" s="218">
        <v>39</v>
      </c>
      <c r="D48" s="219"/>
      <c r="E48" s="220"/>
      <c r="F48" s="220"/>
      <c r="G48" s="220"/>
      <c r="H48" s="221"/>
      <c r="I48" s="219"/>
      <c r="J48" s="220"/>
      <c r="K48" s="220"/>
      <c r="L48" s="220"/>
      <c r="M48" s="221"/>
      <c r="N48" s="219"/>
      <c r="O48" s="220"/>
      <c r="P48" s="220"/>
      <c r="Q48" s="220"/>
      <c r="R48" s="221"/>
      <c r="S48" s="219"/>
      <c r="T48" s="220"/>
      <c r="U48" s="220"/>
      <c r="V48" s="220"/>
      <c r="W48" s="221"/>
      <c r="X48" s="219"/>
      <c r="Y48" s="220"/>
      <c r="Z48" s="220"/>
      <c r="AA48" s="220"/>
      <c r="AB48" s="221"/>
      <c r="AC48" s="219"/>
      <c r="AD48" s="220"/>
      <c r="AE48" s="220"/>
      <c r="AF48" s="220"/>
      <c r="AG48" s="221"/>
      <c r="AH48" s="219"/>
      <c r="AI48" s="220"/>
      <c r="AJ48" s="220"/>
      <c r="AK48" s="220"/>
      <c r="AL48" s="221"/>
      <c r="AM48" s="219"/>
      <c r="AN48" s="220"/>
      <c r="AO48" s="220"/>
      <c r="AP48" s="220"/>
      <c r="AQ48" s="221"/>
      <c r="AR48" s="219"/>
      <c r="AS48" s="220"/>
      <c r="AT48" s="220"/>
      <c r="AU48" s="220"/>
      <c r="AV48" s="221"/>
      <c r="AW48" s="219"/>
      <c r="AX48" s="220"/>
      <c r="AY48" s="220"/>
      <c r="AZ48" s="220"/>
      <c r="BA48" s="221"/>
      <c r="BB48" s="218">
        <v>39</v>
      </c>
      <c r="BC48" s="219"/>
      <c r="BD48" s="220"/>
      <c r="BE48" s="220"/>
      <c r="BF48" s="220"/>
      <c r="BG48" s="221"/>
      <c r="BH48" s="219"/>
      <c r="BI48" s="220"/>
      <c r="BJ48" s="220"/>
      <c r="BK48" s="220"/>
      <c r="BL48" s="221"/>
      <c r="BM48" s="219"/>
      <c r="BN48" s="220"/>
      <c r="BO48" s="220"/>
      <c r="BP48" s="220"/>
      <c r="BQ48" s="221"/>
      <c r="BR48" s="219"/>
      <c r="BS48" s="220"/>
      <c r="BT48" s="220"/>
      <c r="BU48" s="220"/>
      <c r="BV48" s="221"/>
      <c r="BW48" s="219"/>
      <c r="BX48" s="220"/>
      <c r="BY48" s="220"/>
      <c r="BZ48" s="220"/>
      <c r="CA48" s="221"/>
      <c r="CB48" s="219"/>
      <c r="CC48" s="220"/>
      <c r="CD48" s="220"/>
      <c r="CE48" s="220"/>
      <c r="CF48" s="221"/>
      <c r="CG48" s="219"/>
      <c r="CH48" s="220"/>
      <c r="CI48" s="220"/>
      <c r="CJ48" s="220"/>
      <c r="CK48" s="221"/>
      <c r="CL48" s="219"/>
      <c r="CM48" s="220"/>
      <c r="CN48" s="220"/>
      <c r="CO48" s="220"/>
      <c r="CP48" s="221"/>
      <c r="CQ48" s="219"/>
      <c r="CR48" s="220"/>
      <c r="CS48" s="220"/>
      <c r="CT48" s="220"/>
      <c r="CU48" s="221"/>
      <c r="CV48" s="219"/>
      <c r="CW48" s="220"/>
      <c r="CX48" s="220"/>
      <c r="CY48" s="220"/>
      <c r="CZ48" s="221"/>
      <c r="DA48" s="222" t="str">
        <f>IF('2.Students Name'!B43="","",'2.Students Name'!B43)</f>
        <v/>
      </c>
      <c r="DB48" s="216" t="str">
        <f>IF('2.Students Name'!C43="","",'2.Students Name'!C43)</f>
        <v/>
      </c>
      <c r="DC48" s="217" t="str">
        <f>IF('2.Students Name'!D43="","",'2.Students Name'!D43)</f>
        <v/>
      </c>
      <c r="DD48" s="218">
        <v>39</v>
      </c>
      <c r="DE48" s="219"/>
      <c r="DF48" s="220"/>
      <c r="DG48" s="220"/>
      <c r="DH48" s="220"/>
      <c r="DI48" s="221"/>
      <c r="DJ48" s="219"/>
      <c r="DK48" s="220"/>
      <c r="DL48" s="220"/>
      <c r="DM48" s="220"/>
      <c r="DN48" s="221"/>
      <c r="DO48" s="218" t="str">
        <f t="shared" si="217"/>
        <v/>
      </c>
      <c r="DP48" s="218" t="str">
        <f t="shared" si="218"/>
        <v/>
      </c>
      <c r="DQ48" s="218" t="str">
        <f t="shared" si="219"/>
        <v/>
      </c>
      <c r="DR48" s="218" t="str">
        <f t="shared" si="220"/>
        <v/>
      </c>
      <c r="DS48" s="218" t="str">
        <f t="shared" si="221"/>
        <v/>
      </c>
      <c r="DT48" s="218" t="str">
        <f t="shared" si="222"/>
        <v/>
      </c>
      <c r="DU48" s="223" t="str">
        <f t="shared" si="223"/>
        <v/>
      </c>
      <c r="DV48" s="264"/>
      <c r="DW48" s="360"/>
      <c r="DX48" s="360"/>
      <c r="DY48" s="360"/>
      <c r="DZ48" s="360"/>
      <c r="EA48" s="360"/>
      <c r="EB48" s="360"/>
      <c r="EC48" s="360"/>
      <c r="ED48" s="360"/>
      <c r="EE48" s="360"/>
      <c r="EF48" s="360"/>
      <c r="EG48" s="360"/>
      <c r="EH48" s="360"/>
      <c r="EI48" s="360"/>
      <c r="EJ48" s="261"/>
      <c r="EK48" s="206" t="str">
        <f>IF('2.Students Name'!R43="NQ","NQ",IF('2.Students Name'!R43="I","I",IF('2.Students Name'!R43="T","T","")))</f>
        <v/>
      </c>
      <c r="EL48" s="258" t="str">
        <f t="shared" si="224"/>
        <v/>
      </c>
      <c r="EM48" s="159" t="str">
        <f t="shared" si="110"/>
        <v/>
      </c>
      <c r="EN48" s="159" t="str">
        <f t="shared" si="111"/>
        <v/>
      </c>
      <c r="EO48" s="159" t="str">
        <f t="shared" si="112"/>
        <v/>
      </c>
      <c r="EP48" s="160" t="str">
        <f t="shared" si="113"/>
        <v/>
      </c>
      <c r="EQ48" s="161" t="str">
        <f t="shared" si="114"/>
        <v/>
      </c>
      <c r="ER48" s="159" t="str">
        <f t="shared" si="115"/>
        <v/>
      </c>
      <c r="ES48" s="159" t="str">
        <f t="shared" si="116"/>
        <v/>
      </c>
      <c r="ET48" s="159" t="str">
        <f t="shared" si="117"/>
        <v/>
      </c>
      <c r="EU48" s="160" t="str">
        <f t="shared" si="118"/>
        <v/>
      </c>
      <c r="EV48" s="161" t="str">
        <f t="shared" si="119"/>
        <v/>
      </c>
      <c r="EW48" s="159" t="str">
        <f t="shared" si="120"/>
        <v/>
      </c>
      <c r="EX48" s="159" t="str">
        <f t="shared" si="121"/>
        <v/>
      </c>
      <c r="EY48" s="159" t="str">
        <f t="shared" si="122"/>
        <v/>
      </c>
      <c r="EZ48" s="160" t="str">
        <f t="shared" si="123"/>
        <v/>
      </c>
      <c r="FA48" s="161" t="str">
        <f t="shared" si="124"/>
        <v/>
      </c>
      <c r="FB48" s="159" t="str">
        <f t="shared" si="125"/>
        <v/>
      </c>
      <c r="FC48" s="159" t="str">
        <f t="shared" si="126"/>
        <v/>
      </c>
      <c r="FD48" s="159" t="str">
        <f t="shared" si="127"/>
        <v/>
      </c>
      <c r="FE48" s="160" t="str">
        <f t="shared" si="128"/>
        <v/>
      </c>
      <c r="FF48" s="161" t="str">
        <f t="shared" si="129"/>
        <v/>
      </c>
      <c r="FG48" s="159" t="str">
        <f t="shared" si="130"/>
        <v/>
      </c>
      <c r="FH48" s="159" t="str">
        <f t="shared" si="131"/>
        <v/>
      </c>
      <c r="FI48" s="159" t="str">
        <f t="shared" si="132"/>
        <v/>
      </c>
      <c r="FJ48" s="160" t="str">
        <f t="shared" si="133"/>
        <v/>
      </c>
      <c r="FK48" s="161" t="str">
        <f t="shared" si="134"/>
        <v/>
      </c>
      <c r="FL48" s="159" t="str">
        <f t="shared" si="135"/>
        <v/>
      </c>
      <c r="FM48" s="159" t="str">
        <f t="shared" si="136"/>
        <v/>
      </c>
      <c r="FN48" s="159" t="str">
        <f t="shared" si="137"/>
        <v/>
      </c>
      <c r="FO48" s="160" t="str">
        <f t="shared" si="138"/>
        <v/>
      </c>
      <c r="FP48" s="161" t="str">
        <f t="shared" si="139"/>
        <v/>
      </c>
      <c r="FQ48" s="159" t="str">
        <f t="shared" si="140"/>
        <v/>
      </c>
      <c r="FR48" s="159" t="str">
        <f t="shared" si="141"/>
        <v/>
      </c>
      <c r="FS48" s="159" t="str">
        <f t="shared" si="142"/>
        <v/>
      </c>
      <c r="FT48" s="160" t="str">
        <f t="shared" si="143"/>
        <v/>
      </c>
      <c r="FU48" s="161" t="str">
        <f t="shared" si="144"/>
        <v/>
      </c>
      <c r="FV48" s="159" t="str">
        <f t="shared" si="145"/>
        <v/>
      </c>
      <c r="FW48" s="159" t="str">
        <f t="shared" si="146"/>
        <v/>
      </c>
      <c r="FX48" s="159" t="str">
        <f t="shared" si="147"/>
        <v/>
      </c>
      <c r="FY48" s="160" t="str">
        <f t="shared" si="148"/>
        <v/>
      </c>
      <c r="FZ48" s="161" t="str">
        <f t="shared" si="149"/>
        <v/>
      </c>
      <c r="GA48" s="159" t="str">
        <f t="shared" si="150"/>
        <v/>
      </c>
      <c r="GB48" s="159" t="str">
        <f t="shared" si="151"/>
        <v/>
      </c>
      <c r="GC48" s="159" t="str">
        <f t="shared" si="152"/>
        <v/>
      </c>
      <c r="GD48" s="160" t="str">
        <f t="shared" si="153"/>
        <v/>
      </c>
      <c r="GE48" s="161" t="str">
        <f t="shared" si="154"/>
        <v/>
      </c>
      <c r="GF48" s="159" t="str">
        <f t="shared" si="155"/>
        <v/>
      </c>
      <c r="GG48" s="159" t="str">
        <f t="shared" si="156"/>
        <v/>
      </c>
      <c r="GH48" s="159" t="str">
        <f t="shared" si="157"/>
        <v/>
      </c>
      <c r="GI48" s="160" t="str">
        <f t="shared" si="158"/>
        <v/>
      </c>
      <c r="GJ48" s="161" t="str">
        <f t="shared" si="225"/>
        <v/>
      </c>
      <c r="GK48" s="159" t="str">
        <f t="shared" si="159"/>
        <v/>
      </c>
      <c r="GL48" s="159" t="str">
        <f t="shared" si="160"/>
        <v/>
      </c>
      <c r="GM48" s="159" t="str">
        <f t="shared" si="161"/>
        <v/>
      </c>
      <c r="GN48" s="160" t="str">
        <f t="shared" si="162"/>
        <v/>
      </c>
      <c r="GO48" s="161" t="str">
        <f t="shared" si="163"/>
        <v/>
      </c>
      <c r="GP48" s="159" t="str">
        <f t="shared" si="164"/>
        <v/>
      </c>
      <c r="GQ48" s="159" t="str">
        <f t="shared" si="165"/>
        <v/>
      </c>
      <c r="GR48" s="159" t="str">
        <f t="shared" si="166"/>
        <v/>
      </c>
      <c r="GS48" s="160" t="str">
        <f t="shared" si="167"/>
        <v/>
      </c>
      <c r="GT48" s="161" t="str">
        <f t="shared" si="168"/>
        <v/>
      </c>
      <c r="GU48" s="159" t="str">
        <f t="shared" si="169"/>
        <v/>
      </c>
      <c r="GV48" s="159" t="str">
        <f t="shared" si="170"/>
        <v/>
      </c>
      <c r="GW48" s="159" t="str">
        <f t="shared" si="171"/>
        <v/>
      </c>
      <c r="GX48" s="160" t="str">
        <f t="shared" si="172"/>
        <v/>
      </c>
      <c r="GY48" s="161" t="str">
        <f t="shared" si="173"/>
        <v/>
      </c>
      <c r="GZ48" s="159" t="str">
        <f t="shared" si="174"/>
        <v/>
      </c>
      <c r="HA48" s="159" t="str">
        <f t="shared" si="175"/>
        <v/>
      </c>
      <c r="HB48" s="159" t="str">
        <f t="shared" si="176"/>
        <v/>
      </c>
      <c r="HC48" s="160" t="str">
        <f t="shared" si="177"/>
        <v/>
      </c>
      <c r="HD48" s="161" t="str">
        <f t="shared" si="178"/>
        <v/>
      </c>
      <c r="HE48" s="159" t="str">
        <f t="shared" si="179"/>
        <v/>
      </c>
      <c r="HF48" s="159" t="str">
        <f t="shared" si="180"/>
        <v/>
      </c>
      <c r="HG48" s="159" t="str">
        <f t="shared" si="181"/>
        <v/>
      </c>
      <c r="HH48" s="160" t="str">
        <f t="shared" si="182"/>
        <v/>
      </c>
      <c r="HI48" s="161" t="str">
        <f t="shared" si="183"/>
        <v/>
      </c>
      <c r="HJ48" s="159" t="str">
        <f t="shared" si="184"/>
        <v/>
      </c>
      <c r="HK48" s="159" t="str">
        <f t="shared" si="185"/>
        <v/>
      </c>
      <c r="HL48" s="159" t="str">
        <f t="shared" si="186"/>
        <v/>
      </c>
      <c r="HM48" s="160" t="str">
        <f t="shared" si="187"/>
        <v/>
      </c>
      <c r="HN48" s="161" t="str">
        <f t="shared" si="188"/>
        <v/>
      </c>
      <c r="HO48" s="159" t="str">
        <f t="shared" si="189"/>
        <v/>
      </c>
      <c r="HP48" s="159" t="str">
        <f t="shared" si="190"/>
        <v/>
      </c>
      <c r="HQ48" s="159" t="str">
        <f t="shared" si="191"/>
        <v/>
      </c>
      <c r="HR48" s="160" t="str">
        <f t="shared" si="192"/>
        <v/>
      </c>
      <c r="HS48" s="161" t="str">
        <f t="shared" si="193"/>
        <v/>
      </c>
      <c r="HT48" s="159" t="str">
        <f t="shared" si="194"/>
        <v/>
      </c>
      <c r="HU48" s="159" t="str">
        <f t="shared" si="195"/>
        <v/>
      </c>
      <c r="HV48" s="159" t="str">
        <f t="shared" si="196"/>
        <v/>
      </c>
      <c r="HW48" s="160" t="str">
        <f t="shared" si="197"/>
        <v/>
      </c>
      <c r="HX48" s="161" t="str">
        <f t="shared" si="198"/>
        <v/>
      </c>
      <c r="HY48" s="159" t="str">
        <f t="shared" si="199"/>
        <v/>
      </c>
      <c r="HZ48" s="159" t="str">
        <f t="shared" si="200"/>
        <v/>
      </c>
      <c r="IA48" s="159" t="str">
        <f t="shared" si="201"/>
        <v/>
      </c>
      <c r="IB48" s="160" t="str">
        <f t="shared" si="202"/>
        <v/>
      </c>
      <c r="IC48" s="161" t="str">
        <f t="shared" si="203"/>
        <v/>
      </c>
      <c r="ID48" s="159" t="str">
        <f t="shared" si="204"/>
        <v/>
      </c>
      <c r="IE48" s="159" t="str">
        <f t="shared" si="205"/>
        <v/>
      </c>
      <c r="IF48" s="159" t="str">
        <f t="shared" si="206"/>
        <v/>
      </c>
      <c r="IG48" s="160" t="str">
        <f t="shared" si="207"/>
        <v/>
      </c>
      <c r="IH48" s="161" t="str">
        <f t="shared" si="226"/>
        <v/>
      </c>
      <c r="II48" s="159" t="str">
        <f t="shared" si="208"/>
        <v/>
      </c>
      <c r="IJ48" s="159" t="str">
        <f t="shared" si="209"/>
        <v/>
      </c>
      <c r="IK48" s="159" t="str">
        <f t="shared" si="210"/>
        <v/>
      </c>
      <c r="IL48" s="160" t="str">
        <f t="shared" si="211"/>
        <v/>
      </c>
      <c r="IM48" s="161" t="str">
        <f t="shared" si="212"/>
        <v/>
      </c>
      <c r="IN48" s="159" t="str">
        <f t="shared" si="213"/>
        <v/>
      </c>
      <c r="IO48" s="159" t="str">
        <f t="shared" si="214"/>
        <v/>
      </c>
      <c r="IP48" s="159" t="str">
        <f t="shared" si="215"/>
        <v/>
      </c>
      <c r="IQ48" s="160" t="str">
        <f t="shared" si="216"/>
        <v/>
      </c>
      <c r="IR48" s="206" t="str">
        <f>IF('2.Students Name'!R43="NQ","NQ",IF('2.Students Name'!R43="I","I",IF('2.Students Name'!R43="T","T","")))</f>
        <v/>
      </c>
    </row>
    <row r="49" spans="1:252" ht="17.25" customHeight="1">
      <c r="A49" s="216" t="str">
        <f>IF('2.Students Name'!C44="","",'2.Students Name'!C44)</f>
        <v/>
      </c>
      <c r="B49" s="217" t="str">
        <f>IF('2.Students Name'!D44="","",'2.Students Name'!D44)</f>
        <v/>
      </c>
      <c r="C49" s="218">
        <v>40</v>
      </c>
      <c r="D49" s="219"/>
      <c r="E49" s="220"/>
      <c r="F49" s="220"/>
      <c r="G49" s="220"/>
      <c r="H49" s="221"/>
      <c r="I49" s="219"/>
      <c r="J49" s="220"/>
      <c r="K49" s="220"/>
      <c r="L49" s="220"/>
      <c r="M49" s="221"/>
      <c r="N49" s="219"/>
      <c r="O49" s="220"/>
      <c r="P49" s="220"/>
      <c r="Q49" s="220"/>
      <c r="R49" s="221"/>
      <c r="S49" s="219"/>
      <c r="T49" s="220"/>
      <c r="U49" s="220"/>
      <c r="V49" s="220"/>
      <c r="W49" s="221"/>
      <c r="X49" s="219"/>
      <c r="Y49" s="220"/>
      <c r="Z49" s="220"/>
      <c r="AA49" s="220"/>
      <c r="AB49" s="221"/>
      <c r="AC49" s="219"/>
      <c r="AD49" s="220"/>
      <c r="AE49" s="220"/>
      <c r="AF49" s="220"/>
      <c r="AG49" s="221"/>
      <c r="AH49" s="219"/>
      <c r="AI49" s="220"/>
      <c r="AJ49" s="220"/>
      <c r="AK49" s="220"/>
      <c r="AL49" s="221"/>
      <c r="AM49" s="219"/>
      <c r="AN49" s="220"/>
      <c r="AO49" s="220"/>
      <c r="AP49" s="220"/>
      <c r="AQ49" s="221"/>
      <c r="AR49" s="219"/>
      <c r="AS49" s="220"/>
      <c r="AT49" s="220"/>
      <c r="AU49" s="220"/>
      <c r="AV49" s="221"/>
      <c r="AW49" s="219"/>
      <c r="AX49" s="220"/>
      <c r="AY49" s="220"/>
      <c r="AZ49" s="220"/>
      <c r="BA49" s="221"/>
      <c r="BB49" s="218">
        <v>40</v>
      </c>
      <c r="BC49" s="219"/>
      <c r="BD49" s="220"/>
      <c r="BE49" s="220"/>
      <c r="BF49" s="220"/>
      <c r="BG49" s="221"/>
      <c r="BH49" s="219"/>
      <c r="BI49" s="220"/>
      <c r="BJ49" s="220"/>
      <c r="BK49" s="220"/>
      <c r="BL49" s="221"/>
      <c r="BM49" s="219"/>
      <c r="BN49" s="220"/>
      <c r="BO49" s="220"/>
      <c r="BP49" s="220"/>
      <c r="BQ49" s="221"/>
      <c r="BR49" s="219"/>
      <c r="BS49" s="220"/>
      <c r="BT49" s="220"/>
      <c r="BU49" s="220"/>
      <c r="BV49" s="221"/>
      <c r="BW49" s="219"/>
      <c r="BX49" s="220"/>
      <c r="BY49" s="220"/>
      <c r="BZ49" s="220"/>
      <c r="CA49" s="221"/>
      <c r="CB49" s="219"/>
      <c r="CC49" s="220"/>
      <c r="CD49" s="220"/>
      <c r="CE49" s="220"/>
      <c r="CF49" s="221"/>
      <c r="CG49" s="219"/>
      <c r="CH49" s="220"/>
      <c r="CI49" s="220"/>
      <c r="CJ49" s="220"/>
      <c r="CK49" s="221"/>
      <c r="CL49" s="219"/>
      <c r="CM49" s="220"/>
      <c r="CN49" s="220"/>
      <c r="CO49" s="220"/>
      <c r="CP49" s="221"/>
      <c r="CQ49" s="219"/>
      <c r="CR49" s="220"/>
      <c r="CS49" s="220"/>
      <c r="CT49" s="220"/>
      <c r="CU49" s="221"/>
      <c r="CV49" s="219"/>
      <c r="CW49" s="220"/>
      <c r="CX49" s="220"/>
      <c r="CY49" s="220"/>
      <c r="CZ49" s="221"/>
      <c r="DA49" s="222" t="str">
        <f>IF('2.Students Name'!B44="","",'2.Students Name'!B44)</f>
        <v/>
      </c>
      <c r="DB49" s="216" t="str">
        <f>IF('2.Students Name'!C44="","",'2.Students Name'!C44)</f>
        <v/>
      </c>
      <c r="DC49" s="217" t="str">
        <f>IF('2.Students Name'!D44="","",'2.Students Name'!D44)</f>
        <v/>
      </c>
      <c r="DD49" s="218">
        <v>40</v>
      </c>
      <c r="DE49" s="219"/>
      <c r="DF49" s="220"/>
      <c r="DG49" s="220"/>
      <c r="DH49" s="220"/>
      <c r="DI49" s="221"/>
      <c r="DJ49" s="219"/>
      <c r="DK49" s="220"/>
      <c r="DL49" s="220"/>
      <c r="DM49" s="220"/>
      <c r="DN49" s="221"/>
      <c r="DO49" s="218" t="str">
        <f t="shared" si="217"/>
        <v/>
      </c>
      <c r="DP49" s="218" t="str">
        <f t="shared" si="218"/>
        <v/>
      </c>
      <c r="DQ49" s="218" t="str">
        <f t="shared" si="219"/>
        <v/>
      </c>
      <c r="DR49" s="218" t="str">
        <f t="shared" si="220"/>
        <v/>
      </c>
      <c r="DS49" s="218" t="str">
        <f t="shared" si="221"/>
        <v/>
      </c>
      <c r="DT49" s="218" t="str">
        <f t="shared" si="222"/>
        <v/>
      </c>
      <c r="DU49" s="223" t="str">
        <f t="shared" si="223"/>
        <v/>
      </c>
      <c r="DV49" s="264"/>
      <c r="DW49" s="360"/>
      <c r="DX49" s="360"/>
      <c r="DY49" s="360"/>
      <c r="DZ49" s="360"/>
      <c r="EA49" s="360"/>
      <c r="EB49" s="360"/>
      <c r="EC49" s="360"/>
      <c r="ED49" s="360"/>
      <c r="EE49" s="360"/>
      <c r="EF49" s="360"/>
      <c r="EG49" s="360"/>
      <c r="EH49" s="360"/>
      <c r="EI49" s="360"/>
      <c r="EJ49" s="261"/>
      <c r="EK49" s="206" t="str">
        <f>IF('2.Students Name'!R44="NQ","NQ",IF('2.Students Name'!R44="I","I",IF('2.Students Name'!R44="T","T","")))</f>
        <v/>
      </c>
      <c r="EL49" s="258" t="str">
        <f t="shared" si="224"/>
        <v/>
      </c>
      <c r="EM49" s="159" t="str">
        <f t="shared" si="110"/>
        <v/>
      </c>
      <c r="EN49" s="159" t="str">
        <f t="shared" si="111"/>
        <v/>
      </c>
      <c r="EO49" s="159" t="str">
        <f t="shared" si="112"/>
        <v/>
      </c>
      <c r="EP49" s="160" t="str">
        <f t="shared" si="113"/>
        <v/>
      </c>
      <c r="EQ49" s="161" t="str">
        <f t="shared" si="114"/>
        <v/>
      </c>
      <c r="ER49" s="159" t="str">
        <f t="shared" si="115"/>
        <v/>
      </c>
      <c r="ES49" s="159" t="str">
        <f t="shared" si="116"/>
        <v/>
      </c>
      <c r="ET49" s="159" t="str">
        <f t="shared" si="117"/>
        <v/>
      </c>
      <c r="EU49" s="160" t="str">
        <f t="shared" si="118"/>
        <v/>
      </c>
      <c r="EV49" s="161" t="str">
        <f t="shared" si="119"/>
        <v/>
      </c>
      <c r="EW49" s="159" t="str">
        <f t="shared" si="120"/>
        <v/>
      </c>
      <c r="EX49" s="159" t="str">
        <f t="shared" si="121"/>
        <v/>
      </c>
      <c r="EY49" s="159" t="str">
        <f t="shared" si="122"/>
        <v/>
      </c>
      <c r="EZ49" s="160" t="str">
        <f t="shared" si="123"/>
        <v/>
      </c>
      <c r="FA49" s="161" t="str">
        <f t="shared" si="124"/>
        <v/>
      </c>
      <c r="FB49" s="159" t="str">
        <f t="shared" si="125"/>
        <v/>
      </c>
      <c r="FC49" s="159" t="str">
        <f t="shared" si="126"/>
        <v/>
      </c>
      <c r="FD49" s="159" t="str">
        <f t="shared" si="127"/>
        <v/>
      </c>
      <c r="FE49" s="160" t="str">
        <f t="shared" si="128"/>
        <v/>
      </c>
      <c r="FF49" s="161" t="str">
        <f t="shared" si="129"/>
        <v/>
      </c>
      <c r="FG49" s="159" t="str">
        <f t="shared" si="130"/>
        <v/>
      </c>
      <c r="FH49" s="159" t="str">
        <f t="shared" si="131"/>
        <v/>
      </c>
      <c r="FI49" s="159" t="str">
        <f t="shared" si="132"/>
        <v/>
      </c>
      <c r="FJ49" s="160" t="str">
        <f t="shared" si="133"/>
        <v/>
      </c>
      <c r="FK49" s="161" t="str">
        <f t="shared" si="134"/>
        <v/>
      </c>
      <c r="FL49" s="159" t="str">
        <f t="shared" si="135"/>
        <v/>
      </c>
      <c r="FM49" s="159" t="str">
        <f t="shared" si="136"/>
        <v/>
      </c>
      <c r="FN49" s="159" t="str">
        <f t="shared" si="137"/>
        <v/>
      </c>
      <c r="FO49" s="160" t="str">
        <f t="shared" si="138"/>
        <v/>
      </c>
      <c r="FP49" s="161" t="str">
        <f t="shared" si="139"/>
        <v/>
      </c>
      <c r="FQ49" s="159" t="str">
        <f t="shared" si="140"/>
        <v/>
      </c>
      <c r="FR49" s="159" t="str">
        <f t="shared" si="141"/>
        <v/>
      </c>
      <c r="FS49" s="159" t="str">
        <f t="shared" si="142"/>
        <v/>
      </c>
      <c r="FT49" s="160" t="str">
        <f t="shared" si="143"/>
        <v/>
      </c>
      <c r="FU49" s="161" t="str">
        <f t="shared" si="144"/>
        <v/>
      </c>
      <c r="FV49" s="159" t="str">
        <f t="shared" si="145"/>
        <v/>
      </c>
      <c r="FW49" s="159" t="str">
        <f t="shared" si="146"/>
        <v/>
      </c>
      <c r="FX49" s="159" t="str">
        <f t="shared" si="147"/>
        <v/>
      </c>
      <c r="FY49" s="160" t="str">
        <f t="shared" si="148"/>
        <v/>
      </c>
      <c r="FZ49" s="161" t="str">
        <f t="shared" si="149"/>
        <v/>
      </c>
      <c r="GA49" s="159" t="str">
        <f t="shared" si="150"/>
        <v/>
      </c>
      <c r="GB49" s="159" t="str">
        <f t="shared" si="151"/>
        <v/>
      </c>
      <c r="GC49" s="159" t="str">
        <f t="shared" si="152"/>
        <v/>
      </c>
      <c r="GD49" s="160" t="str">
        <f t="shared" si="153"/>
        <v/>
      </c>
      <c r="GE49" s="161" t="str">
        <f t="shared" si="154"/>
        <v/>
      </c>
      <c r="GF49" s="159" t="str">
        <f t="shared" si="155"/>
        <v/>
      </c>
      <c r="GG49" s="159" t="str">
        <f t="shared" si="156"/>
        <v/>
      </c>
      <c r="GH49" s="159" t="str">
        <f t="shared" si="157"/>
        <v/>
      </c>
      <c r="GI49" s="160" t="str">
        <f t="shared" si="158"/>
        <v/>
      </c>
      <c r="GJ49" s="161" t="str">
        <f t="shared" si="225"/>
        <v/>
      </c>
      <c r="GK49" s="159" t="str">
        <f t="shared" si="159"/>
        <v/>
      </c>
      <c r="GL49" s="159" t="str">
        <f t="shared" si="160"/>
        <v/>
      </c>
      <c r="GM49" s="159" t="str">
        <f t="shared" si="161"/>
        <v/>
      </c>
      <c r="GN49" s="160" t="str">
        <f t="shared" si="162"/>
        <v/>
      </c>
      <c r="GO49" s="161" t="str">
        <f t="shared" si="163"/>
        <v/>
      </c>
      <c r="GP49" s="159" t="str">
        <f t="shared" si="164"/>
        <v/>
      </c>
      <c r="GQ49" s="159" t="str">
        <f t="shared" si="165"/>
        <v/>
      </c>
      <c r="GR49" s="159" t="str">
        <f t="shared" si="166"/>
        <v/>
      </c>
      <c r="GS49" s="160" t="str">
        <f t="shared" si="167"/>
        <v/>
      </c>
      <c r="GT49" s="161" t="str">
        <f t="shared" si="168"/>
        <v/>
      </c>
      <c r="GU49" s="159" t="str">
        <f t="shared" si="169"/>
        <v/>
      </c>
      <c r="GV49" s="159" t="str">
        <f t="shared" si="170"/>
        <v/>
      </c>
      <c r="GW49" s="159" t="str">
        <f t="shared" si="171"/>
        <v/>
      </c>
      <c r="GX49" s="160" t="str">
        <f t="shared" si="172"/>
        <v/>
      </c>
      <c r="GY49" s="161" t="str">
        <f t="shared" si="173"/>
        <v/>
      </c>
      <c r="GZ49" s="159" t="str">
        <f t="shared" si="174"/>
        <v/>
      </c>
      <c r="HA49" s="159" t="str">
        <f t="shared" si="175"/>
        <v/>
      </c>
      <c r="HB49" s="159" t="str">
        <f t="shared" si="176"/>
        <v/>
      </c>
      <c r="HC49" s="160" t="str">
        <f t="shared" si="177"/>
        <v/>
      </c>
      <c r="HD49" s="161" t="str">
        <f t="shared" si="178"/>
        <v/>
      </c>
      <c r="HE49" s="159" t="str">
        <f t="shared" si="179"/>
        <v/>
      </c>
      <c r="HF49" s="159" t="str">
        <f t="shared" si="180"/>
        <v/>
      </c>
      <c r="HG49" s="159" t="str">
        <f t="shared" si="181"/>
        <v/>
      </c>
      <c r="HH49" s="160" t="str">
        <f t="shared" si="182"/>
        <v/>
      </c>
      <c r="HI49" s="161" t="str">
        <f t="shared" si="183"/>
        <v/>
      </c>
      <c r="HJ49" s="159" t="str">
        <f t="shared" si="184"/>
        <v/>
      </c>
      <c r="HK49" s="159" t="str">
        <f t="shared" si="185"/>
        <v/>
      </c>
      <c r="HL49" s="159" t="str">
        <f t="shared" si="186"/>
        <v/>
      </c>
      <c r="HM49" s="160" t="str">
        <f t="shared" si="187"/>
        <v/>
      </c>
      <c r="HN49" s="161" t="str">
        <f t="shared" si="188"/>
        <v/>
      </c>
      <c r="HO49" s="159" t="str">
        <f t="shared" si="189"/>
        <v/>
      </c>
      <c r="HP49" s="159" t="str">
        <f t="shared" si="190"/>
        <v/>
      </c>
      <c r="HQ49" s="159" t="str">
        <f t="shared" si="191"/>
        <v/>
      </c>
      <c r="HR49" s="160" t="str">
        <f t="shared" si="192"/>
        <v/>
      </c>
      <c r="HS49" s="161" t="str">
        <f t="shared" si="193"/>
        <v/>
      </c>
      <c r="HT49" s="159" t="str">
        <f t="shared" si="194"/>
        <v/>
      </c>
      <c r="HU49" s="159" t="str">
        <f t="shared" si="195"/>
        <v/>
      </c>
      <c r="HV49" s="159" t="str">
        <f t="shared" si="196"/>
        <v/>
      </c>
      <c r="HW49" s="160" t="str">
        <f t="shared" si="197"/>
        <v/>
      </c>
      <c r="HX49" s="161" t="str">
        <f t="shared" si="198"/>
        <v/>
      </c>
      <c r="HY49" s="159" t="str">
        <f t="shared" si="199"/>
        <v/>
      </c>
      <c r="HZ49" s="159" t="str">
        <f t="shared" si="200"/>
        <v/>
      </c>
      <c r="IA49" s="159" t="str">
        <f t="shared" si="201"/>
        <v/>
      </c>
      <c r="IB49" s="160" t="str">
        <f t="shared" si="202"/>
        <v/>
      </c>
      <c r="IC49" s="161" t="str">
        <f t="shared" si="203"/>
        <v/>
      </c>
      <c r="ID49" s="159" t="str">
        <f t="shared" si="204"/>
        <v/>
      </c>
      <c r="IE49" s="159" t="str">
        <f t="shared" si="205"/>
        <v/>
      </c>
      <c r="IF49" s="159" t="str">
        <f t="shared" si="206"/>
        <v/>
      </c>
      <c r="IG49" s="160" t="str">
        <f t="shared" si="207"/>
        <v/>
      </c>
      <c r="IH49" s="161" t="str">
        <f t="shared" si="226"/>
        <v/>
      </c>
      <c r="II49" s="159" t="str">
        <f t="shared" si="208"/>
        <v/>
      </c>
      <c r="IJ49" s="159" t="str">
        <f t="shared" si="209"/>
        <v/>
      </c>
      <c r="IK49" s="159" t="str">
        <f t="shared" si="210"/>
        <v/>
      </c>
      <c r="IL49" s="160" t="str">
        <f t="shared" si="211"/>
        <v/>
      </c>
      <c r="IM49" s="161" t="str">
        <f t="shared" si="212"/>
        <v/>
      </c>
      <c r="IN49" s="159" t="str">
        <f t="shared" si="213"/>
        <v/>
      </c>
      <c r="IO49" s="159" t="str">
        <f t="shared" si="214"/>
        <v/>
      </c>
      <c r="IP49" s="159" t="str">
        <f t="shared" si="215"/>
        <v/>
      </c>
      <c r="IQ49" s="160" t="str">
        <f t="shared" si="216"/>
        <v/>
      </c>
      <c r="IR49" s="206" t="str">
        <f>IF('2.Students Name'!R44="NQ","NQ",IF('2.Students Name'!R44="I","I",IF('2.Students Name'!R44="T","T","")))</f>
        <v/>
      </c>
    </row>
    <row r="50" spans="1:252" ht="17.25" customHeight="1">
      <c r="A50" s="216" t="str">
        <f>IF('2.Students Name'!C45="","",'2.Students Name'!C45)</f>
        <v/>
      </c>
      <c r="B50" s="217" t="str">
        <f>IF('2.Students Name'!D45="","",'2.Students Name'!D45)</f>
        <v/>
      </c>
      <c r="C50" s="218">
        <v>41</v>
      </c>
      <c r="D50" s="219"/>
      <c r="E50" s="220"/>
      <c r="F50" s="220"/>
      <c r="G50" s="220"/>
      <c r="H50" s="221"/>
      <c r="I50" s="219"/>
      <c r="J50" s="220"/>
      <c r="K50" s="220"/>
      <c r="L50" s="220"/>
      <c r="M50" s="221"/>
      <c r="N50" s="219"/>
      <c r="O50" s="220"/>
      <c r="P50" s="220"/>
      <c r="Q50" s="220"/>
      <c r="R50" s="221"/>
      <c r="S50" s="219"/>
      <c r="T50" s="220"/>
      <c r="U50" s="220"/>
      <c r="V50" s="220"/>
      <c r="W50" s="221"/>
      <c r="X50" s="219"/>
      <c r="Y50" s="220"/>
      <c r="Z50" s="220"/>
      <c r="AA50" s="220"/>
      <c r="AB50" s="221"/>
      <c r="AC50" s="219"/>
      <c r="AD50" s="220"/>
      <c r="AE50" s="220"/>
      <c r="AF50" s="220"/>
      <c r="AG50" s="221"/>
      <c r="AH50" s="219"/>
      <c r="AI50" s="220"/>
      <c r="AJ50" s="220"/>
      <c r="AK50" s="220"/>
      <c r="AL50" s="221"/>
      <c r="AM50" s="219"/>
      <c r="AN50" s="220"/>
      <c r="AO50" s="220"/>
      <c r="AP50" s="220"/>
      <c r="AQ50" s="221"/>
      <c r="AR50" s="219"/>
      <c r="AS50" s="220"/>
      <c r="AT50" s="220"/>
      <c r="AU50" s="220"/>
      <c r="AV50" s="221"/>
      <c r="AW50" s="219"/>
      <c r="AX50" s="220"/>
      <c r="AY50" s="220"/>
      <c r="AZ50" s="220"/>
      <c r="BA50" s="221"/>
      <c r="BB50" s="218">
        <v>41</v>
      </c>
      <c r="BC50" s="219"/>
      <c r="BD50" s="220"/>
      <c r="BE50" s="220"/>
      <c r="BF50" s="220"/>
      <c r="BG50" s="221"/>
      <c r="BH50" s="219"/>
      <c r="BI50" s="220"/>
      <c r="BJ50" s="220"/>
      <c r="BK50" s="220"/>
      <c r="BL50" s="221"/>
      <c r="BM50" s="219"/>
      <c r="BN50" s="220"/>
      <c r="BO50" s="220"/>
      <c r="BP50" s="220"/>
      <c r="BQ50" s="221"/>
      <c r="BR50" s="219"/>
      <c r="BS50" s="220"/>
      <c r="BT50" s="220"/>
      <c r="BU50" s="220"/>
      <c r="BV50" s="221"/>
      <c r="BW50" s="219"/>
      <c r="BX50" s="220"/>
      <c r="BY50" s="220"/>
      <c r="BZ50" s="220"/>
      <c r="CA50" s="221"/>
      <c r="CB50" s="219"/>
      <c r="CC50" s="220"/>
      <c r="CD50" s="220"/>
      <c r="CE50" s="220"/>
      <c r="CF50" s="221"/>
      <c r="CG50" s="219"/>
      <c r="CH50" s="220"/>
      <c r="CI50" s="220"/>
      <c r="CJ50" s="220"/>
      <c r="CK50" s="221"/>
      <c r="CL50" s="219"/>
      <c r="CM50" s="220"/>
      <c r="CN50" s="220"/>
      <c r="CO50" s="220"/>
      <c r="CP50" s="221"/>
      <c r="CQ50" s="219"/>
      <c r="CR50" s="220"/>
      <c r="CS50" s="220"/>
      <c r="CT50" s="220"/>
      <c r="CU50" s="221"/>
      <c r="CV50" s="219"/>
      <c r="CW50" s="220"/>
      <c r="CX50" s="220"/>
      <c r="CY50" s="220"/>
      <c r="CZ50" s="221"/>
      <c r="DA50" s="222" t="str">
        <f>IF('2.Students Name'!B45="","",'2.Students Name'!B45)</f>
        <v/>
      </c>
      <c r="DB50" s="216" t="str">
        <f>IF('2.Students Name'!C45="","",'2.Students Name'!C45)</f>
        <v/>
      </c>
      <c r="DC50" s="217" t="str">
        <f>IF('2.Students Name'!D45="","",'2.Students Name'!D45)</f>
        <v/>
      </c>
      <c r="DD50" s="218">
        <v>41</v>
      </c>
      <c r="DE50" s="219"/>
      <c r="DF50" s="220"/>
      <c r="DG50" s="220"/>
      <c r="DH50" s="220"/>
      <c r="DI50" s="221"/>
      <c r="DJ50" s="219"/>
      <c r="DK50" s="220"/>
      <c r="DL50" s="220"/>
      <c r="DM50" s="220"/>
      <c r="DN50" s="221"/>
      <c r="DO50" s="218" t="str">
        <f t="shared" si="217"/>
        <v/>
      </c>
      <c r="DP50" s="218" t="str">
        <f t="shared" si="218"/>
        <v/>
      </c>
      <c r="DQ50" s="218" t="str">
        <f t="shared" si="219"/>
        <v/>
      </c>
      <c r="DR50" s="218" t="str">
        <f t="shared" si="220"/>
        <v/>
      </c>
      <c r="DS50" s="218" t="str">
        <f t="shared" si="221"/>
        <v/>
      </c>
      <c r="DT50" s="218" t="str">
        <f t="shared" si="222"/>
        <v/>
      </c>
      <c r="DU50" s="223" t="str">
        <f t="shared" si="223"/>
        <v/>
      </c>
      <c r="DV50" s="264"/>
      <c r="DW50" s="360"/>
      <c r="DX50" s="360"/>
      <c r="DY50" s="360"/>
      <c r="DZ50" s="360"/>
      <c r="EA50" s="360"/>
      <c r="EB50" s="360"/>
      <c r="EC50" s="360"/>
      <c r="ED50" s="360"/>
      <c r="EE50" s="360"/>
      <c r="EF50" s="360"/>
      <c r="EG50" s="360"/>
      <c r="EH50" s="360"/>
      <c r="EI50" s="360"/>
      <c r="EJ50" s="261"/>
      <c r="EK50" s="206" t="str">
        <f>IF('2.Students Name'!R45="NQ","NQ",IF('2.Students Name'!R45="I","I",IF('2.Students Name'!R45="T","T","")))</f>
        <v/>
      </c>
      <c r="EL50" s="258" t="str">
        <f t="shared" si="224"/>
        <v/>
      </c>
      <c r="EM50" s="159" t="str">
        <f t="shared" si="110"/>
        <v/>
      </c>
      <c r="EN50" s="159" t="str">
        <f t="shared" si="111"/>
        <v/>
      </c>
      <c r="EO50" s="159" t="str">
        <f t="shared" si="112"/>
        <v/>
      </c>
      <c r="EP50" s="160" t="str">
        <f t="shared" si="113"/>
        <v/>
      </c>
      <c r="EQ50" s="161" t="str">
        <f t="shared" si="114"/>
        <v/>
      </c>
      <c r="ER50" s="159" t="str">
        <f t="shared" si="115"/>
        <v/>
      </c>
      <c r="ES50" s="159" t="str">
        <f t="shared" si="116"/>
        <v/>
      </c>
      <c r="ET50" s="159" t="str">
        <f t="shared" si="117"/>
        <v/>
      </c>
      <c r="EU50" s="160" t="str">
        <f t="shared" si="118"/>
        <v/>
      </c>
      <c r="EV50" s="161" t="str">
        <f t="shared" si="119"/>
        <v/>
      </c>
      <c r="EW50" s="159" t="str">
        <f t="shared" si="120"/>
        <v/>
      </c>
      <c r="EX50" s="159" t="str">
        <f t="shared" si="121"/>
        <v/>
      </c>
      <c r="EY50" s="159" t="str">
        <f t="shared" si="122"/>
        <v/>
      </c>
      <c r="EZ50" s="160" t="str">
        <f t="shared" si="123"/>
        <v/>
      </c>
      <c r="FA50" s="161" t="str">
        <f t="shared" si="124"/>
        <v/>
      </c>
      <c r="FB50" s="159" t="str">
        <f t="shared" si="125"/>
        <v/>
      </c>
      <c r="FC50" s="159" t="str">
        <f t="shared" si="126"/>
        <v/>
      </c>
      <c r="FD50" s="159" t="str">
        <f t="shared" si="127"/>
        <v/>
      </c>
      <c r="FE50" s="160" t="str">
        <f t="shared" si="128"/>
        <v/>
      </c>
      <c r="FF50" s="161" t="str">
        <f t="shared" si="129"/>
        <v/>
      </c>
      <c r="FG50" s="159" t="str">
        <f t="shared" si="130"/>
        <v/>
      </c>
      <c r="FH50" s="159" t="str">
        <f t="shared" si="131"/>
        <v/>
      </c>
      <c r="FI50" s="159" t="str">
        <f t="shared" si="132"/>
        <v/>
      </c>
      <c r="FJ50" s="160" t="str">
        <f t="shared" si="133"/>
        <v/>
      </c>
      <c r="FK50" s="161" t="str">
        <f t="shared" si="134"/>
        <v/>
      </c>
      <c r="FL50" s="159" t="str">
        <f t="shared" si="135"/>
        <v/>
      </c>
      <c r="FM50" s="159" t="str">
        <f t="shared" si="136"/>
        <v/>
      </c>
      <c r="FN50" s="159" t="str">
        <f t="shared" si="137"/>
        <v/>
      </c>
      <c r="FO50" s="160" t="str">
        <f t="shared" si="138"/>
        <v/>
      </c>
      <c r="FP50" s="161" t="str">
        <f t="shared" si="139"/>
        <v/>
      </c>
      <c r="FQ50" s="159" t="str">
        <f t="shared" si="140"/>
        <v/>
      </c>
      <c r="FR50" s="159" t="str">
        <f t="shared" si="141"/>
        <v/>
      </c>
      <c r="FS50" s="159" t="str">
        <f t="shared" si="142"/>
        <v/>
      </c>
      <c r="FT50" s="160" t="str">
        <f t="shared" si="143"/>
        <v/>
      </c>
      <c r="FU50" s="161" t="str">
        <f t="shared" si="144"/>
        <v/>
      </c>
      <c r="FV50" s="159" t="str">
        <f t="shared" si="145"/>
        <v/>
      </c>
      <c r="FW50" s="159" t="str">
        <f t="shared" si="146"/>
        <v/>
      </c>
      <c r="FX50" s="159" t="str">
        <f t="shared" si="147"/>
        <v/>
      </c>
      <c r="FY50" s="160" t="str">
        <f t="shared" si="148"/>
        <v/>
      </c>
      <c r="FZ50" s="161" t="str">
        <f t="shared" si="149"/>
        <v/>
      </c>
      <c r="GA50" s="159" t="str">
        <f t="shared" si="150"/>
        <v/>
      </c>
      <c r="GB50" s="159" t="str">
        <f t="shared" si="151"/>
        <v/>
      </c>
      <c r="GC50" s="159" t="str">
        <f t="shared" si="152"/>
        <v/>
      </c>
      <c r="GD50" s="160" t="str">
        <f t="shared" si="153"/>
        <v/>
      </c>
      <c r="GE50" s="161" t="str">
        <f t="shared" si="154"/>
        <v/>
      </c>
      <c r="GF50" s="159" t="str">
        <f t="shared" si="155"/>
        <v/>
      </c>
      <c r="GG50" s="159" t="str">
        <f t="shared" si="156"/>
        <v/>
      </c>
      <c r="GH50" s="159" t="str">
        <f t="shared" si="157"/>
        <v/>
      </c>
      <c r="GI50" s="160" t="str">
        <f t="shared" si="158"/>
        <v/>
      </c>
      <c r="GJ50" s="161" t="str">
        <f t="shared" si="225"/>
        <v/>
      </c>
      <c r="GK50" s="159" t="str">
        <f t="shared" si="159"/>
        <v/>
      </c>
      <c r="GL50" s="159" t="str">
        <f t="shared" si="160"/>
        <v/>
      </c>
      <c r="GM50" s="159" t="str">
        <f t="shared" si="161"/>
        <v/>
      </c>
      <c r="GN50" s="160" t="str">
        <f t="shared" si="162"/>
        <v/>
      </c>
      <c r="GO50" s="161" t="str">
        <f t="shared" si="163"/>
        <v/>
      </c>
      <c r="GP50" s="159" t="str">
        <f t="shared" si="164"/>
        <v/>
      </c>
      <c r="GQ50" s="159" t="str">
        <f t="shared" si="165"/>
        <v/>
      </c>
      <c r="GR50" s="159" t="str">
        <f t="shared" si="166"/>
        <v/>
      </c>
      <c r="GS50" s="160" t="str">
        <f t="shared" si="167"/>
        <v/>
      </c>
      <c r="GT50" s="161" t="str">
        <f t="shared" si="168"/>
        <v/>
      </c>
      <c r="GU50" s="159" t="str">
        <f t="shared" si="169"/>
        <v/>
      </c>
      <c r="GV50" s="159" t="str">
        <f t="shared" si="170"/>
        <v/>
      </c>
      <c r="GW50" s="159" t="str">
        <f t="shared" si="171"/>
        <v/>
      </c>
      <c r="GX50" s="160" t="str">
        <f t="shared" si="172"/>
        <v/>
      </c>
      <c r="GY50" s="161" t="str">
        <f t="shared" si="173"/>
        <v/>
      </c>
      <c r="GZ50" s="159" t="str">
        <f t="shared" si="174"/>
        <v/>
      </c>
      <c r="HA50" s="159" t="str">
        <f t="shared" si="175"/>
        <v/>
      </c>
      <c r="HB50" s="159" t="str">
        <f t="shared" si="176"/>
        <v/>
      </c>
      <c r="HC50" s="160" t="str">
        <f t="shared" si="177"/>
        <v/>
      </c>
      <c r="HD50" s="161" t="str">
        <f t="shared" si="178"/>
        <v/>
      </c>
      <c r="HE50" s="159" t="str">
        <f t="shared" si="179"/>
        <v/>
      </c>
      <c r="HF50" s="159" t="str">
        <f t="shared" si="180"/>
        <v/>
      </c>
      <c r="HG50" s="159" t="str">
        <f t="shared" si="181"/>
        <v/>
      </c>
      <c r="HH50" s="160" t="str">
        <f t="shared" si="182"/>
        <v/>
      </c>
      <c r="HI50" s="161" t="str">
        <f t="shared" si="183"/>
        <v/>
      </c>
      <c r="HJ50" s="159" t="str">
        <f t="shared" si="184"/>
        <v/>
      </c>
      <c r="HK50" s="159" t="str">
        <f t="shared" si="185"/>
        <v/>
      </c>
      <c r="HL50" s="159" t="str">
        <f t="shared" si="186"/>
        <v/>
      </c>
      <c r="HM50" s="160" t="str">
        <f t="shared" si="187"/>
        <v/>
      </c>
      <c r="HN50" s="161" t="str">
        <f t="shared" si="188"/>
        <v/>
      </c>
      <c r="HO50" s="159" t="str">
        <f t="shared" si="189"/>
        <v/>
      </c>
      <c r="HP50" s="159" t="str">
        <f t="shared" si="190"/>
        <v/>
      </c>
      <c r="HQ50" s="159" t="str">
        <f t="shared" si="191"/>
        <v/>
      </c>
      <c r="HR50" s="160" t="str">
        <f t="shared" si="192"/>
        <v/>
      </c>
      <c r="HS50" s="161" t="str">
        <f t="shared" si="193"/>
        <v/>
      </c>
      <c r="HT50" s="159" t="str">
        <f t="shared" si="194"/>
        <v/>
      </c>
      <c r="HU50" s="159" t="str">
        <f t="shared" si="195"/>
        <v/>
      </c>
      <c r="HV50" s="159" t="str">
        <f t="shared" si="196"/>
        <v/>
      </c>
      <c r="HW50" s="160" t="str">
        <f t="shared" si="197"/>
        <v/>
      </c>
      <c r="HX50" s="161" t="str">
        <f t="shared" si="198"/>
        <v/>
      </c>
      <c r="HY50" s="159" t="str">
        <f t="shared" si="199"/>
        <v/>
      </c>
      <c r="HZ50" s="159" t="str">
        <f t="shared" si="200"/>
        <v/>
      </c>
      <c r="IA50" s="159" t="str">
        <f t="shared" si="201"/>
        <v/>
      </c>
      <c r="IB50" s="160" t="str">
        <f t="shared" si="202"/>
        <v/>
      </c>
      <c r="IC50" s="161" t="str">
        <f t="shared" si="203"/>
        <v/>
      </c>
      <c r="ID50" s="159" t="str">
        <f t="shared" si="204"/>
        <v/>
      </c>
      <c r="IE50" s="159" t="str">
        <f t="shared" si="205"/>
        <v/>
      </c>
      <c r="IF50" s="159" t="str">
        <f t="shared" si="206"/>
        <v/>
      </c>
      <c r="IG50" s="160" t="str">
        <f t="shared" si="207"/>
        <v/>
      </c>
      <c r="IH50" s="161" t="str">
        <f t="shared" si="226"/>
        <v/>
      </c>
      <c r="II50" s="159" t="str">
        <f t="shared" si="208"/>
        <v/>
      </c>
      <c r="IJ50" s="159" t="str">
        <f t="shared" si="209"/>
        <v/>
      </c>
      <c r="IK50" s="159" t="str">
        <f t="shared" si="210"/>
        <v/>
      </c>
      <c r="IL50" s="160" t="str">
        <f t="shared" si="211"/>
        <v/>
      </c>
      <c r="IM50" s="161" t="str">
        <f t="shared" si="212"/>
        <v/>
      </c>
      <c r="IN50" s="159" t="str">
        <f t="shared" si="213"/>
        <v/>
      </c>
      <c r="IO50" s="159" t="str">
        <f t="shared" si="214"/>
        <v/>
      </c>
      <c r="IP50" s="159" t="str">
        <f t="shared" si="215"/>
        <v/>
      </c>
      <c r="IQ50" s="160" t="str">
        <f t="shared" si="216"/>
        <v/>
      </c>
      <c r="IR50" s="206" t="str">
        <f>IF('2.Students Name'!R45="NQ","NQ",IF('2.Students Name'!R45="I","I",IF('2.Students Name'!R45="T","T","")))</f>
        <v/>
      </c>
    </row>
    <row r="51" spans="1:252" ht="17.25" customHeight="1">
      <c r="A51" s="216" t="str">
        <f>IF('2.Students Name'!C46="","",'2.Students Name'!C46)</f>
        <v/>
      </c>
      <c r="B51" s="217" t="str">
        <f>IF('2.Students Name'!D46="","",'2.Students Name'!D46)</f>
        <v/>
      </c>
      <c r="C51" s="218">
        <v>42</v>
      </c>
      <c r="D51" s="219"/>
      <c r="E51" s="220"/>
      <c r="F51" s="220"/>
      <c r="G51" s="220"/>
      <c r="H51" s="221"/>
      <c r="I51" s="219"/>
      <c r="J51" s="220"/>
      <c r="K51" s="220"/>
      <c r="L51" s="220"/>
      <c r="M51" s="221"/>
      <c r="N51" s="219"/>
      <c r="O51" s="220"/>
      <c r="P51" s="220"/>
      <c r="Q51" s="220"/>
      <c r="R51" s="221"/>
      <c r="S51" s="219"/>
      <c r="T51" s="220"/>
      <c r="U51" s="220"/>
      <c r="V51" s="220"/>
      <c r="W51" s="221"/>
      <c r="X51" s="219"/>
      <c r="Y51" s="220"/>
      <c r="Z51" s="220"/>
      <c r="AA51" s="220"/>
      <c r="AB51" s="221"/>
      <c r="AC51" s="219"/>
      <c r="AD51" s="220"/>
      <c r="AE51" s="220"/>
      <c r="AF51" s="220"/>
      <c r="AG51" s="221"/>
      <c r="AH51" s="219"/>
      <c r="AI51" s="220"/>
      <c r="AJ51" s="220"/>
      <c r="AK51" s="220"/>
      <c r="AL51" s="221"/>
      <c r="AM51" s="219"/>
      <c r="AN51" s="220"/>
      <c r="AO51" s="220"/>
      <c r="AP51" s="220"/>
      <c r="AQ51" s="221"/>
      <c r="AR51" s="219"/>
      <c r="AS51" s="220"/>
      <c r="AT51" s="220"/>
      <c r="AU51" s="220"/>
      <c r="AV51" s="221"/>
      <c r="AW51" s="219"/>
      <c r="AX51" s="220"/>
      <c r="AY51" s="220"/>
      <c r="AZ51" s="220"/>
      <c r="BA51" s="221"/>
      <c r="BB51" s="218">
        <v>42</v>
      </c>
      <c r="BC51" s="219"/>
      <c r="BD51" s="220"/>
      <c r="BE51" s="220"/>
      <c r="BF51" s="220"/>
      <c r="BG51" s="221"/>
      <c r="BH51" s="219"/>
      <c r="BI51" s="220"/>
      <c r="BJ51" s="220"/>
      <c r="BK51" s="220"/>
      <c r="BL51" s="221"/>
      <c r="BM51" s="219"/>
      <c r="BN51" s="220"/>
      <c r="BO51" s="220"/>
      <c r="BP51" s="220"/>
      <c r="BQ51" s="221"/>
      <c r="BR51" s="219"/>
      <c r="BS51" s="220"/>
      <c r="BT51" s="220"/>
      <c r="BU51" s="220"/>
      <c r="BV51" s="221"/>
      <c r="BW51" s="219"/>
      <c r="BX51" s="220"/>
      <c r="BY51" s="220"/>
      <c r="BZ51" s="220"/>
      <c r="CA51" s="221"/>
      <c r="CB51" s="219"/>
      <c r="CC51" s="220"/>
      <c r="CD51" s="220"/>
      <c r="CE51" s="220"/>
      <c r="CF51" s="221"/>
      <c r="CG51" s="219"/>
      <c r="CH51" s="220"/>
      <c r="CI51" s="220"/>
      <c r="CJ51" s="220"/>
      <c r="CK51" s="221"/>
      <c r="CL51" s="219"/>
      <c r="CM51" s="220"/>
      <c r="CN51" s="220"/>
      <c r="CO51" s="220"/>
      <c r="CP51" s="221"/>
      <c r="CQ51" s="219"/>
      <c r="CR51" s="220"/>
      <c r="CS51" s="220"/>
      <c r="CT51" s="220"/>
      <c r="CU51" s="221"/>
      <c r="CV51" s="219"/>
      <c r="CW51" s="220"/>
      <c r="CX51" s="220"/>
      <c r="CY51" s="220"/>
      <c r="CZ51" s="221"/>
      <c r="DA51" s="222" t="str">
        <f>IF('2.Students Name'!B46="","",'2.Students Name'!B46)</f>
        <v/>
      </c>
      <c r="DB51" s="216" t="str">
        <f>IF('2.Students Name'!C46="","",'2.Students Name'!C46)</f>
        <v/>
      </c>
      <c r="DC51" s="217" t="str">
        <f>IF('2.Students Name'!D46="","",'2.Students Name'!D46)</f>
        <v/>
      </c>
      <c r="DD51" s="218">
        <v>42</v>
      </c>
      <c r="DE51" s="219"/>
      <c r="DF51" s="220"/>
      <c r="DG51" s="220"/>
      <c r="DH51" s="220"/>
      <c r="DI51" s="221"/>
      <c r="DJ51" s="219"/>
      <c r="DK51" s="220"/>
      <c r="DL51" s="220"/>
      <c r="DM51" s="220"/>
      <c r="DN51" s="221"/>
      <c r="DO51" s="218" t="str">
        <f t="shared" si="217"/>
        <v/>
      </c>
      <c r="DP51" s="218" t="str">
        <f t="shared" si="218"/>
        <v/>
      </c>
      <c r="DQ51" s="218" t="str">
        <f t="shared" si="219"/>
        <v/>
      </c>
      <c r="DR51" s="218" t="str">
        <f t="shared" si="220"/>
        <v/>
      </c>
      <c r="DS51" s="218" t="str">
        <f t="shared" si="221"/>
        <v/>
      </c>
      <c r="DT51" s="218" t="str">
        <f t="shared" si="222"/>
        <v/>
      </c>
      <c r="DU51" s="223" t="str">
        <f t="shared" si="223"/>
        <v/>
      </c>
      <c r="DV51" s="264"/>
      <c r="DW51" s="360"/>
      <c r="DX51" s="360"/>
      <c r="DY51" s="360"/>
      <c r="DZ51" s="360"/>
      <c r="EA51" s="360"/>
      <c r="EB51" s="360"/>
      <c r="EC51" s="360"/>
      <c r="ED51" s="360"/>
      <c r="EE51" s="360"/>
      <c r="EF51" s="360"/>
      <c r="EG51" s="360"/>
      <c r="EH51" s="360"/>
      <c r="EI51" s="360"/>
      <c r="EJ51" s="261"/>
      <c r="EK51" s="206" t="str">
        <f>IF('2.Students Name'!R46="NQ","NQ",IF('2.Students Name'!R46="I","I",IF('2.Students Name'!R46="T","T","")))</f>
        <v/>
      </c>
      <c r="EL51" s="258" t="str">
        <f t="shared" si="224"/>
        <v/>
      </c>
      <c r="EM51" s="159" t="str">
        <f t="shared" si="110"/>
        <v/>
      </c>
      <c r="EN51" s="159" t="str">
        <f t="shared" si="111"/>
        <v/>
      </c>
      <c r="EO51" s="159" t="str">
        <f t="shared" si="112"/>
        <v/>
      </c>
      <c r="EP51" s="160" t="str">
        <f t="shared" si="113"/>
        <v/>
      </c>
      <c r="EQ51" s="161" t="str">
        <f t="shared" si="114"/>
        <v/>
      </c>
      <c r="ER51" s="159" t="str">
        <f t="shared" si="115"/>
        <v/>
      </c>
      <c r="ES51" s="159" t="str">
        <f t="shared" si="116"/>
        <v/>
      </c>
      <c r="ET51" s="159" t="str">
        <f t="shared" si="117"/>
        <v/>
      </c>
      <c r="EU51" s="160" t="str">
        <f t="shared" si="118"/>
        <v/>
      </c>
      <c r="EV51" s="161" t="str">
        <f t="shared" si="119"/>
        <v/>
      </c>
      <c r="EW51" s="159" t="str">
        <f t="shared" si="120"/>
        <v/>
      </c>
      <c r="EX51" s="159" t="str">
        <f t="shared" si="121"/>
        <v/>
      </c>
      <c r="EY51" s="159" t="str">
        <f t="shared" si="122"/>
        <v/>
      </c>
      <c r="EZ51" s="160" t="str">
        <f t="shared" si="123"/>
        <v/>
      </c>
      <c r="FA51" s="161" t="str">
        <f t="shared" si="124"/>
        <v/>
      </c>
      <c r="FB51" s="159" t="str">
        <f t="shared" si="125"/>
        <v/>
      </c>
      <c r="FC51" s="159" t="str">
        <f t="shared" si="126"/>
        <v/>
      </c>
      <c r="FD51" s="159" t="str">
        <f t="shared" si="127"/>
        <v/>
      </c>
      <c r="FE51" s="160" t="str">
        <f t="shared" si="128"/>
        <v/>
      </c>
      <c r="FF51" s="161" t="str">
        <f t="shared" si="129"/>
        <v/>
      </c>
      <c r="FG51" s="159" t="str">
        <f t="shared" si="130"/>
        <v/>
      </c>
      <c r="FH51" s="159" t="str">
        <f t="shared" si="131"/>
        <v/>
      </c>
      <c r="FI51" s="159" t="str">
        <f t="shared" si="132"/>
        <v/>
      </c>
      <c r="FJ51" s="160" t="str">
        <f t="shared" si="133"/>
        <v/>
      </c>
      <c r="FK51" s="161" t="str">
        <f t="shared" si="134"/>
        <v/>
      </c>
      <c r="FL51" s="159" t="str">
        <f t="shared" si="135"/>
        <v/>
      </c>
      <c r="FM51" s="159" t="str">
        <f t="shared" si="136"/>
        <v/>
      </c>
      <c r="FN51" s="159" t="str">
        <f t="shared" si="137"/>
        <v/>
      </c>
      <c r="FO51" s="160" t="str">
        <f t="shared" si="138"/>
        <v/>
      </c>
      <c r="FP51" s="161" t="str">
        <f t="shared" si="139"/>
        <v/>
      </c>
      <c r="FQ51" s="159" t="str">
        <f t="shared" si="140"/>
        <v/>
      </c>
      <c r="FR51" s="159" t="str">
        <f t="shared" si="141"/>
        <v/>
      </c>
      <c r="FS51" s="159" t="str">
        <f t="shared" si="142"/>
        <v/>
      </c>
      <c r="FT51" s="160" t="str">
        <f t="shared" si="143"/>
        <v/>
      </c>
      <c r="FU51" s="161" t="str">
        <f t="shared" si="144"/>
        <v/>
      </c>
      <c r="FV51" s="159" t="str">
        <f t="shared" si="145"/>
        <v/>
      </c>
      <c r="FW51" s="159" t="str">
        <f t="shared" si="146"/>
        <v/>
      </c>
      <c r="FX51" s="159" t="str">
        <f t="shared" si="147"/>
        <v/>
      </c>
      <c r="FY51" s="160" t="str">
        <f t="shared" si="148"/>
        <v/>
      </c>
      <c r="FZ51" s="161" t="str">
        <f t="shared" si="149"/>
        <v/>
      </c>
      <c r="GA51" s="159" t="str">
        <f t="shared" si="150"/>
        <v/>
      </c>
      <c r="GB51" s="159" t="str">
        <f t="shared" si="151"/>
        <v/>
      </c>
      <c r="GC51" s="159" t="str">
        <f t="shared" si="152"/>
        <v/>
      </c>
      <c r="GD51" s="160" t="str">
        <f t="shared" si="153"/>
        <v/>
      </c>
      <c r="GE51" s="161" t="str">
        <f t="shared" si="154"/>
        <v/>
      </c>
      <c r="GF51" s="159" t="str">
        <f t="shared" si="155"/>
        <v/>
      </c>
      <c r="GG51" s="159" t="str">
        <f t="shared" si="156"/>
        <v/>
      </c>
      <c r="GH51" s="159" t="str">
        <f t="shared" si="157"/>
        <v/>
      </c>
      <c r="GI51" s="160" t="str">
        <f t="shared" si="158"/>
        <v/>
      </c>
      <c r="GJ51" s="161" t="str">
        <f t="shared" si="225"/>
        <v/>
      </c>
      <c r="GK51" s="159" t="str">
        <f t="shared" si="159"/>
        <v/>
      </c>
      <c r="GL51" s="159" t="str">
        <f t="shared" si="160"/>
        <v/>
      </c>
      <c r="GM51" s="159" t="str">
        <f t="shared" si="161"/>
        <v/>
      </c>
      <c r="GN51" s="160" t="str">
        <f t="shared" si="162"/>
        <v/>
      </c>
      <c r="GO51" s="161" t="str">
        <f t="shared" si="163"/>
        <v/>
      </c>
      <c r="GP51" s="159" t="str">
        <f t="shared" si="164"/>
        <v/>
      </c>
      <c r="GQ51" s="159" t="str">
        <f t="shared" si="165"/>
        <v/>
      </c>
      <c r="GR51" s="159" t="str">
        <f t="shared" si="166"/>
        <v/>
      </c>
      <c r="GS51" s="160" t="str">
        <f t="shared" si="167"/>
        <v/>
      </c>
      <c r="GT51" s="161" t="str">
        <f t="shared" si="168"/>
        <v/>
      </c>
      <c r="GU51" s="159" t="str">
        <f t="shared" si="169"/>
        <v/>
      </c>
      <c r="GV51" s="159" t="str">
        <f t="shared" si="170"/>
        <v/>
      </c>
      <c r="GW51" s="159" t="str">
        <f t="shared" si="171"/>
        <v/>
      </c>
      <c r="GX51" s="160" t="str">
        <f t="shared" si="172"/>
        <v/>
      </c>
      <c r="GY51" s="161" t="str">
        <f t="shared" si="173"/>
        <v/>
      </c>
      <c r="GZ51" s="159" t="str">
        <f t="shared" si="174"/>
        <v/>
      </c>
      <c r="HA51" s="159" t="str">
        <f t="shared" si="175"/>
        <v/>
      </c>
      <c r="HB51" s="159" t="str">
        <f t="shared" si="176"/>
        <v/>
      </c>
      <c r="HC51" s="160" t="str">
        <f t="shared" si="177"/>
        <v/>
      </c>
      <c r="HD51" s="161" t="str">
        <f t="shared" si="178"/>
        <v/>
      </c>
      <c r="HE51" s="159" t="str">
        <f t="shared" si="179"/>
        <v/>
      </c>
      <c r="HF51" s="159" t="str">
        <f t="shared" si="180"/>
        <v/>
      </c>
      <c r="HG51" s="159" t="str">
        <f t="shared" si="181"/>
        <v/>
      </c>
      <c r="HH51" s="160" t="str">
        <f t="shared" si="182"/>
        <v/>
      </c>
      <c r="HI51" s="161" t="str">
        <f t="shared" si="183"/>
        <v/>
      </c>
      <c r="HJ51" s="159" t="str">
        <f t="shared" si="184"/>
        <v/>
      </c>
      <c r="HK51" s="159" t="str">
        <f t="shared" si="185"/>
        <v/>
      </c>
      <c r="HL51" s="159" t="str">
        <f t="shared" si="186"/>
        <v/>
      </c>
      <c r="HM51" s="160" t="str">
        <f t="shared" si="187"/>
        <v/>
      </c>
      <c r="HN51" s="161" t="str">
        <f t="shared" si="188"/>
        <v/>
      </c>
      <c r="HO51" s="159" t="str">
        <f t="shared" si="189"/>
        <v/>
      </c>
      <c r="HP51" s="159" t="str">
        <f t="shared" si="190"/>
        <v/>
      </c>
      <c r="HQ51" s="159" t="str">
        <f t="shared" si="191"/>
        <v/>
      </c>
      <c r="HR51" s="160" t="str">
        <f t="shared" si="192"/>
        <v/>
      </c>
      <c r="HS51" s="161" t="str">
        <f t="shared" si="193"/>
        <v/>
      </c>
      <c r="HT51" s="159" t="str">
        <f t="shared" si="194"/>
        <v/>
      </c>
      <c r="HU51" s="159" t="str">
        <f t="shared" si="195"/>
        <v/>
      </c>
      <c r="HV51" s="159" t="str">
        <f t="shared" si="196"/>
        <v/>
      </c>
      <c r="HW51" s="160" t="str">
        <f t="shared" si="197"/>
        <v/>
      </c>
      <c r="HX51" s="161" t="str">
        <f t="shared" si="198"/>
        <v/>
      </c>
      <c r="HY51" s="159" t="str">
        <f t="shared" si="199"/>
        <v/>
      </c>
      <c r="HZ51" s="159" t="str">
        <f t="shared" si="200"/>
        <v/>
      </c>
      <c r="IA51" s="159" t="str">
        <f t="shared" si="201"/>
        <v/>
      </c>
      <c r="IB51" s="160" t="str">
        <f t="shared" si="202"/>
        <v/>
      </c>
      <c r="IC51" s="161" t="str">
        <f t="shared" si="203"/>
        <v/>
      </c>
      <c r="ID51" s="159" t="str">
        <f t="shared" si="204"/>
        <v/>
      </c>
      <c r="IE51" s="159" t="str">
        <f t="shared" si="205"/>
        <v/>
      </c>
      <c r="IF51" s="159" t="str">
        <f t="shared" si="206"/>
        <v/>
      </c>
      <c r="IG51" s="160" t="str">
        <f t="shared" si="207"/>
        <v/>
      </c>
      <c r="IH51" s="161" t="str">
        <f t="shared" si="226"/>
        <v/>
      </c>
      <c r="II51" s="159" t="str">
        <f t="shared" si="208"/>
        <v/>
      </c>
      <c r="IJ51" s="159" t="str">
        <f t="shared" si="209"/>
        <v/>
      </c>
      <c r="IK51" s="159" t="str">
        <f t="shared" si="210"/>
        <v/>
      </c>
      <c r="IL51" s="160" t="str">
        <f t="shared" si="211"/>
        <v/>
      </c>
      <c r="IM51" s="161" t="str">
        <f t="shared" si="212"/>
        <v/>
      </c>
      <c r="IN51" s="159" t="str">
        <f t="shared" si="213"/>
        <v/>
      </c>
      <c r="IO51" s="159" t="str">
        <f t="shared" si="214"/>
        <v/>
      </c>
      <c r="IP51" s="159" t="str">
        <f t="shared" si="215"/>
        <v/>
      </c>
      <c r="IQ51" s="160" t="str">
        <f t="shared" si="216"/>
        <v/>
      </c>
      <c r="IR51" s="206" t="str">
        <f>IF('2.Students Name'!R46="NQ","NQ",IF('2.Students Name'!R46="I","I",IF('2.Students Name'!R46="T","T","")))</f>
        <v/>
      </c>
    </row>
    <row r="52" spans="1:252" ht="17.25" customHeight="1">
      <c r="A52" s="216" t="str">
        <f>IF('2.Students Name'!C47="","",'2.Students Name'!C47)</f>
        <v/>
      </c>
      <c r="B52" s="217" t="str">
        <f>IF('2.Students Name'!D47="","",'2.Students Name'!D47)</f>
        <v/>
      </c>
      <c r="C52" s="218">
        <v>43</v>
      </c>
      <c r="D52" s="219"/>
      <c r="E52" s="220"/>
      <c r="F52" s="220"/>
      <c r="G52" s="220"/>
      <c r="H52" s="221"/>
      <c r="I52" s="219"/>
      <c r="J52" s="220"/>
      <c r="K52" s="220"/>
      <c r="L52" s="220"/>
      <c r="M52" s="221"/>
      <c r="N52" s="219"/>
      <c r="O52" s="220"/>
      <c r="P52" s="220"/>
      <c r="Q52" s="220"/>
      <c r="R52" s="221"/>
      <c r="S52" s="219"/>
      <c r="T52" s="220"/>
      <c r="U52" s="220"/>
      <c r="V52" s="220"/>
      <c r="W52" s="221"/>
      <c r="X52" s="219"/>
      <c r="Y52" s="220"/>
      <c r="Z52" s="220"/>
      <c r="AA52" s="220"/>
      <c r="AB52" s="221"/>
      <c r="AC52" s="219"/>
      <c r="AD52" s="220"/>
      <c r="AE52" s="220"/>
      <c r="AF52" s="220"/>
      <c r="AG52" s="221"/>
      <c r="AH52" s="219"/>
      <c r="AI52" s="220"/>
      <c r="AJ52" s="220"/>
      <c r="AK52" s="220"/>
      <c r="AL52" s="221"/>
      <c r="AM52" s="219"/>
      <c r="AN52" s="220"/>
      <c r="AO52" s="220"/>
      <c r="AP52" s="220"/>
      <c r="AQ52" s="221"/>
      <c r="AR52" s="219"/>
      <c r="AS52" s="220"/>
      <c r="AT52" s="220"/>
      <c r="AU52" s="220"/>
      <c r="AV52" s="221"/>
      <c r="AW52" s="219"/>
      <c r="AX52" s="220"/>
      <c r="AY52" s="220"/>
      <c r="AZ52" s="220"/>
      <c r="BA52" s="221"/>
      <c r="BB52" s="218">
        <v>43</v>
      </c>
      <c r="BC52" s="219"/>
      <c r="BD52" s="220"/>
      <c r="BE52" s="220"/>
      <c r="BF52" s="220"/>
      <c r="BG52" s="221"/>
      <c r="BH52" s="219"/>
      <c r="BI52" s="220"/>
      <c r="BJ52" s="220"/>
      <c r="BK52" s="220"/>
      <c r="BL52" s="221"/>
      <c r="BM52" s="219"/>
      <c r="BN52" s="220"/>
      <c r="BO52" s="220"/>
      <c r="BP52" s="220"/>
      <c r="BQ52" s="221"/>
      <c r="BR52" s="219"/>
      <c r="BS52" s="220"/>
      <c r="BT52" s="220"/>
      <c r="BU52" s="220"/>
      <c r="BV52" s="221"/>
      <c r="BW52" s="219"/>
      <c r="BX52" s="220"/>
      <c r="BY52" s="220"/>
      <c r="BZ52" s="220"/>
      <c r="CA52" s="221"/>
      <c r="CB52" s="219"/>
      <c r="CC52" s="220"/>
      <c r="CD52" s="220"/>
      <c r="CE52" s="220"/>
      <c r="CF52" s="221"/>
      <c r="CG52" s="219"/>
      <c r="CH52" s="220"/>
      <c r="CI52" s="220"/>
      <c r="CJ52" s="220"/>
      <c r="CK52" s="221"/>
      <c r="CL52" s="219"/>
      <c r="CM52" s="220"/>
      <c r="CN52" s="220"/>
      <c r="CO52" s="220"/>
      <c r="CP52" s="221"/>
      <c r="CQ52" s="219"/>
      <c r="CR52" s="220"/>
      <c r="CS52" s="220"/>
      <c r="CT52" s="220"/>
      <c r="CU52" s="221"/>
      <c r="CV52" s="219"/>
      <c r="CW52" s="220"/>
      <c r="CX52" s="220"/>
      <c r="CY52" s="220"/>
      <c r="CZ52" s="221"/>
      <c r="DA52" s="222" t="str">
        <f>IF('2.Students Name'!B47="","",'2.Students Name'!B47)</f>
        <v/>
      </c>
      <c r="DB52" s="216" t="str">
        <f>IF('2.Students Name'!C47="","",'2.Students Name'!C47)</f>
        <v/>
      </c>
      <c r="DC52" s="217" t="str">
        <f>IF('2.Students Name'!D47="","",'2.Students Name'!D47)</f>
        <v/>
      </c>
      <c r="DD52" s="218">
        <v>43</v>
      </c>
      <c r="DE52" s="219"/>
      <c r="DF52" s="220"/>
      <c r="DG52" s="220"/>
      <c r="DH52" s="220"/>
      <c r="DI52" s="221"/>
      <c r="DJ52" s="219"/>
      <c r="DK52" s="220"/>
      <c r="DL52" s="220"/>
      <c r="DM52" s="220"/>
      <c r="DN52" s="221"/>
      <c r="DO52" s="218" t="str">
        <f t="shared" si="217"/>
        <v/>
      </c>
      <c r="DP52" s="218" t="str">
        <f t="shared" si="218"/>
        <v/>
      </c>
      <c r="DQ52" s="218" t="str">
        <f t="shared" si="219"/>
        <v/>
      </c>
      <c r="DR52" s="218" t="str">
        <f t="shared" si="220"/>
        <v/>
      </c>
      <c r="DS52" s="218" t="str">
        <f t="shared" si="221"/>
        <v/>
      </c>
      <c r="DT52" s="218" t="str">
        <f t="shared" si="222"/>
        <v/>
      </c>
      <c r="DU52" s="223" t="str">
        <f t="shared" si="223"/>
        <v/>
      </c>
      <c r="DV52" s="264"/>
      <c r="DW52" s="360"/>
      <c r="DX52" s="360"/>
      <c r="DY52" s="360"/>
      <c r="DZ52" s="360"/>
      <c r="EA52" s="360"/>
      <c r="EB52" s="360"/>
      <c r="EC52" s="360"/>
      <c r="ED52" s="360"/>
      <c r="EE52" s="360"/>
      <c r="EF52" s="360"/>
      <c r="EG52" s="360"/>
      <c r="EH52" s="360"/>
      <c r="EI52" s="360"/>
      <c r="EJ52" s="261"/>
      <c r="EK52" s="206" t="str">
        <f>IF('2.Students Name'!R47="NQ","NQ",IF('2.Students Name'!R47="I","I",IF('2.Students Name'!R47="T","T","")))</f>
        <v/>
      </c>
      <c r="EL52" s="258" t="str">
        <f t="shared" si="224"/>
        <v/>
      </c>
      <c r="EM52" s="159" t="str">
        <f t="shared" si="110"/>
        <v/>
      </c>
      <c r="EN52" s="159" t="str">
        <f t="shared" si="111"/>
        <v/>
      </c>
      <c r="EO52" s="159" t="str">
        <f t="shared" si="112"/>
        <v/>
      </c>
      <c r="EP52" s="160" t="str">
        <f t="shared" si="113"/>
        <v/>
      </c>
      <c r="EQ52" s="161" t="str">
        <f t="shared" si="114"/>
        <v/>
      </c>
      <c r="ER52" s="159" t="str">
        <f t="shared" si="115"/>
        <v/>
      </c>
      <c r="ES52" s="159" t="str">
        <f t="shared" si="116"/>
        <v/>
      </c>
      <c r="ET52" s="159" t="str">
        <f t="shared" si="117"/>
        <v/>
      </c>
      <c r="EU52" s="160" t="str">
        <f t="shared" si="118"/>
        <v/>
      </c>
      <c r="EV52" s="161" t="str">
        <f t="shared" si="119"/>
        <v/>
      </c>
      <c r="EW52" s="159" t="str">
        <f t="shared" si="120"/>
        <v/>
      </c>
      <c r="EX52" s="159" t="str">
        <f t="shared" si="121"/>
        <v/>
      </c>
      <c r="EY52" s="159" t="str">
        <f t="shared" si="122"/>
        <v/>
      </c>
      <c r="EZ52" s="160" t="str">
        <f t="shared" si="123"/>
        <v/>
      </c>
      <c r="FA52" s="161" t="str">
        <f t="shared" si="124"/>
        <v/>
      </c>
      <c r="FB52" s="159" t="str">
        <f t="shared" si="125"/>
        <v/>
      </c>
      <c r="FC52" s="159" t="str">
        <f t="shared" si="126"/>
        <v/>
      </c>
      <c r="FD52" s="159" t="str">
        <f t="shared" si="127"/>
        <v/>
      </c>
      <c r="FE52" s="160" t="str">
        <f t="shared" si="128"/>
        <v/>
      </c>
      <c r="FF52" s="161" t="str">
        <f t="shared" si="129"/>
        <v/>
      </c>
      <c r="FG52" s="159" t="str">
        <f t="shared" si="130"/>
        <v/>
      </c>
      <c r="FH52" s="159" t="str">
        <f t="shared" si="131"/>
        <v/>
      </c>
      <c r="FI52" s="159" t="str">
        <f t="shared" si="132"/>
        <v/>
      </c>
      <c r="FJ52" s="160" t="str">
        <f t="shared" si="133"/>
        <v/>
      </c>
      <c r="FK52" s="161" t="str">
        <f t="shared" si="134"/>
        <v/>
      </c>
      <c r="FL52" s="159" t="str">
        <f t="shared" si="135"/>
        <v/>
      </c>
      <c r="FM52" s="159" t="str">
        <f t="shared" si="136"/>
        <v/>
      </c>
      <c r="FN52" s="159" t="str">
        <f t="shared" si="137"/>
        <v/>
      </c>
      <c r="FO52" s="160" t="str">
        <f t="shared" si="138"/>
        <v/>
      </c>
      <c r="FP52" s="161" t="str">
        <f t="shared" si="139"/>
        <v/>
      </c>
      <c r="FQ52" s="159" t="str">
        <f t="shared" si="140"/>
        <v/>
      </c>
      <c r="FR52" s="159" t="str">
        <f t="shared" si="141"/>
        <v/>
      </c>
      <c r="FS52" s="159" t="str">
        <f t="shared" si="142"/>
        <v/>
      </c>
      <c r="FT52" s="160" t="str">
        <f t="shared" si="143"/>
        <v/>
      </c>
      <c r="FU52" s="161" t="str">
        <f t="shared" si="144"/>
        <v/>
      </c>
      <c r="FV52" s="159" t="str">
        <f t="shared" si="145"/>
        <v/>
      </c>
      <c r="FW52" s="159" t="str">
        <f t="shared" si="146"/>
        <v/>
      </c>
      <c r="FX52" s="159" t="str">
        <f t="shared" si="147"/>
        <v/>
      </c>
      <c r="FY52" s="160" t="str">
        <f t="shared" si="148"/>
        <v/>
      </c>
      <c r="FZ52" s="161" t="str">
        <f t="shared" si="149"/>
        <v/>
      </c>
      <c r="GA52" s="159" t="str">
        <f t="shared" si="150"/>
        <v/>
      </c>
      <c r="GB52" s="159" t="str">
        <f t="shared" si="151"/>
        <v/>
      </c>
      <c r="GC52" s="159" t="str">
        <f t="shared" si="152"/>
        <v/>
      </c>
      <c r="GD52" s="160" t="str">
        <f t="shared" si="153"/>
        <v/>
      </c>
      <c r="GE52" s="161" t="str">
        <f t="shared" si="154"/>
        <v/>
      </c>
      <c r="GF52" s="159" t="str">
        <f t="shared" si="155"/>
        <v/>
      </c>
      <c r="GG52" s="159" t="str">
        <f t="shared" si="156"/>
        <v/>
      </c>
      <c r="GH52" s="159" t="str">
        <f t="shared" si="157"/>
        <v/>
      </c>
      <c r="GI52" s="160" t="str">
        <f t="shared" si="158"/>
        <v/>
      </c>
      <c r="GJ52" s="161" t="str">
        <f t="shared" si="225"/>
        <v/>
      </c>
      <c r="GK52" s="159" t="str">
        <f t="shared" si="159"/>
        <v/>
      </c>
      <c r="GL52" s="159" t="str">
        <f t="shared" si="160"/>
        <v/>
      </c>
      <c r="GM52" s="159" t="str">
        <f t="shared" si="161"/>
        <v/>
      </c>
      <c r="GN52" s="160" t="str">
        <f t="shared" si="162"/>
        <v/>
      </c>
      <c r="GO52" s="161" t="str">
        <f t="shared" si="163"/>
        <v/>
      </c>
      <c r="GP52" s="159" t="str">
        <f t="shared" si="164"/>
        <v/>
      </c>
      <c r="GQ52" s="159" t="str">
        <f t="shared" si="165"/>
        <v/>
      </c>
      <c r="GR52" s="159" t="str">
        <f t="shared" si="166"/>
        <v/>
      </c>
      <c r="GS52" s="160" t="str">
        <f t="shared" si="167"/>
        <v/>
      </c>
      <c r="GT52" s="161" t="str">
        <f t="shared" si="168"/>
        <v/>
      </c>
      <c r="GU52" s="159" t="str">
        <f t="shared" si="169"/>
        <v/>
      </c>
      <c r="GV52" s="159" t="str">
        <f t="shared" si="170"/>
        <v/>
      </c>
      <c r="GW52" s="159" t="str">
        <f t="shared" si="171"/>
        <v/>
      </c>
      <c r="GX52" s="160" t="str">
        <f t="shared" si="172"/>
        <v/>
      </c>
      <c r="GY52" s="161" t="str">
        <f t="shared" si="173"/>
        <v/>
      </c>
      <c r="GZ52" s="159" t="str">
        <f t="shared" si="174"/>
        <v/>
      </c>
      <c r="HA52" s="159" t="str">
        <f t="shared" si="175"/>
        <v/>
      </c>
      <c r="HB52" s="159" t="str">
        <f t="shared" si="176"/>
        <v/>
      </c>
      <c r="HC52" s="160" t="str">
        <f t="shared" si="177"/>
        <v/>
      </c>
      <c r="HD52" s="161" t="str">
        <f t="shared" si="178"/>
        <v/>
      </c>
      <c r="HE52" s="159" t="str">
        <f t="shared" si="179"/>
        <v/>
      </c>
      <c r="HF52" s="159" t="str">
        <f t="shared" si="180"/>
        <v/>
      </c>
      <c r="HG52" s="159" t="str">
        <f t="shared" si="181"/>
        <v/>
      </c>
      <c r="HH52" s="160" t="str">
        <f t="shared" si="182"/>
        <v/>
      </c>
      <c r="HI52" s="161" t="str">
        <f t="shared" si="183"/>
        <v/>
      </c>
      <c r="HJ52" s="159" t="str">
        <f t="shared" si="184"/>
        <v/>
      </c>
      <c r="HK52" s="159" t="str">
        <f t="shared" si="185"/>
        <v/>
      </c>
      <c r="HL52" s="159" t="str">
        <f t="shared" si="186"/>
        <v/>
      </c>
      <c r="HM52" s="160" t="str">
        <f t="shared" si="187"/>
        <v/>
      </c>
      <c r="HN52" s="161" t="str">
        <f t="shared" si="188"/>
        <v/>
      </c>
      <c r="HO52" s="159" t="str">
        <f t="shared" si="189"/>
        <v/>
      </c>
      <c r="HP52" s="159" t="str">
        <f t="shared" si="190"/>
        <v/>
      </c>
      <c r="HQ52" s="159" t="str">
        <f t="shared" si="191"/>
        <v/>
      </c>
      <c r="HR52" s="160" t="str">
        <f t="shared" si="192"/>
        <v/>
      </c>
      <c r="HS52" s="161" t="str">
        <f t="shared" si="193"/>
        <v/>
      </c>
      <c r="HT52" s="159" t="str">
        <f t="shared" si="194"/>
        <v/>
      </c>
      <c r="HU52" s="159" t="str">
        <f t="shared" si="195"/>
        <v/>
      </c>
      <c r="HV52" s="159" t="str">
        <f t="shared" si="196"/>
        <v/>
      </c>
      <c r="HW52" s="160" t="str">
        <f t="shared" si="197"/>
        <v/>
      </c>
      <c r="HX52" s="161" t="str">
        <f t="shared" si="198"/>
        <v/>
      </c>
      <c r="HY52" s="159" t="str">
        <f t="shared" si="199"/>
        <v/>
      </c>
      <c r="HZ52" s="159" t="str">
        <f t="shared" si="200"/>
        <v/>
      </c>
      <c r="IA52" s="159" t="str">
        <f t="shared" si="201"/>
        <v/>
      </c>
      <c r="IB52" s="160" t="str">
        <f t="shared" si="202"/>
        <v/>
      </c>
      <c r="IC52" s="161" t="str">
        <f t="shared" si="203"/>
        <v/>
      </c>
      <c r="ID52" s="159" t="str">
        <f t="shared" si="204"/>
        <v/>
      </c>
      <c r="IE52" s="159" t="str">
        <f t="shared" si="205"/>
        <v/>
      </c>
      <c r="IF52" s="159" t="str">
        <f t="shared" si="206"/>
        <v/>
      </c>
      <c r="IG52" s="160" t="str">
        <f t="shared" si="207"/>
        <v/>
      </c>
      <c r="IH52" s="161" t="str">
        <f t="shared" si="226"/>
        <v/>
      </c>
      <c r="II52" s="159" t="str">
        <f t="shared" si="208"/>
        <v/>
      </c>
      <c r="IJ52" s="159" t="str">
        <f t="shared" si="209"/>
        <v/>
      </c>
      <c r="IK52" s="159" t="str">
        <f t="shared" si="210"/>
        <v/>
      </c>
      <c r="IL52" s="160" t="str">
        <f t="shared" si="211"/>
        <v/>
      </c>
      <c r="IM52" s="161" t="str">
        <f t="shared" si="212"/>
        <v/>
      </c>
      <c r="IN52" s="159" t="str">
        <f t="shared" si="213"/>
        <v/>
      </c>
      <c r="IO52" s="159" t="str">
        <f t="shared" si="214"/>
        <v/>
      </c>
      <c r="IP52" s="159" t="str">
        <f t="shared" si="215"/>
        <v/>
      </c>
      <c r="IQ52" s="160" t="str">
        <f t="shared" si="216"/>
        <v/>
      </c>
      <c r="IR52" s="206" t="str">
        <f>IF('2.Students Name'!R47="NQ","NQ",IF('2.Students Name'!R47="I","I",IF('2.Students Name'!R47="T","T","")))</f>
        <v/>
      </c>
    </row>
    <row r="53" spans="1:252" ht="17.25" customHeight="1">
      <c r="A53" s="216" t="str">
        <f>IF('2.Students Name'!C48="","",'2.Students Name'!C48)</f>
        <v/>
      </c>
      <c r="B53" s="217" t="str">
        <f>IF('2.Students Name'!D48="","",'2.Students Name'!D48)</f>
        <v/>
      </c>
      <c r="C53" s="218">
        <v>44</v>
      </c>
      <c r="D53" s="219"/>
      <c r="E53" s="220"/>
      <c r="F53" s="220"/>
      <c r="G53" s="220"/>
      <c r="H53" s="221"/>
      <c r="I53" s="219"/>
      <c r="J53" s="220"/>
      <c r="K53" s="220"/>
      <c r="L53" s="220"/>
      <c r="M53" s="221"/>
      <c r="N53" s="219"/>
      <c r="O53" s="220"/>
      <c r="P53" s="220"/>
      <c r="Q53" s="220"/>
      <c r="R53" s="221"/>
      <c r="S53" s="219"/>
      <c r="T53" s="220"/>
      <c r="U53" s="220"/>
      <c r="V53" s="220"/>
      <c r="W53" s="221"/>
      <c r="X53" s="219"/>
      <c r="Y53" s="220"/>
      <c r="Z53" s="220"/>
      <c r="AA53" s="220"/>
      <c r="AB53" s="221"/>
      <c r="AC53" s="219"/>
      <c r="AD53" s="220"/>
      <c r="AE53" s="220"/>
      <c r="AF53" s="220"/>
      <c r="AG53" s="221"/>
      <c r="AH53" s="219"/>
      <c r="AI53" s="220"/>
      <c r="AJ53" s="220"/>
      <c r="AK53" s="220"/>
      <c r="AL53" s="221"/>
      <c r="AM53" s="219"/>
      <c r="AN53" s="220"/>
      <c r="AO53" s="220"/>
      <c r="AP53" s="220"/>
      <c r="AQ53" s="221"/>
      <c r="AR53" s="219"/>
      <c r="AS53" s="220"/>
      <c r="AT53" s="220"/>
      <c r="AU53" s="220"/>
      <c r="AV53" s="221"/>
      <c r="AW53" s="219"/>
      <c r="AX53" s="220"/>
      <c r="AY53" s="220"/>
      <c r="AZ53" s="220"/>
      <c r="BA53" s="221"/>
      <c r="BB53" s="218">
        <v>44</v>
      </c>
      <c r="BC53" s="219"/>
      <c r="BD53" s="220"/>
      <c r="BE53" s="220"/>
      <c r="BF53" s="220"/>
      <c r="BG53" s="221"/>
      <c r="BH53" s="219"/>
      <c r="BI53" s="220"/>
      <c r="BJ53" s="220"/>
      <c r="BK53" s="220"/>
      <c r="BL53" s="221"/>
      <c r="BM53" s="219"/>
      <c r="BN53" s="220"/>
      <c r="BO53" s="220"/>
      <c r="BP53" s="220"/>
      <c r="BQ53" s="221"/>
      <c r="BR53" s="219"/>
      <c r="BS53" s="220"/>
      <c r="BT53" s="220"/>
      <c r="BU53" s="220"/>
      <c r="BV53" s="221"/>
      <c r="BW53" s="219"/>
      <c r="BX53" s="220"/>
      <c r="BY53" s="220"/>
      <c r="BZ53" s="220"/>
      <c r="CA53" s="221"/>
      <c r="CB53" s="219"/>
      <c r="CC53" s="220"/>
      <c r="CD53" s="220"/>
      <c r="CE53" s="220"/>
      <c r="CF53" s="221"/>
      <c r="CG53" s="219"/>
      <c r="CH53" s="220"/>
      <c r="CI53" s="220"/>
      <c r="CJ53" s="220"/>
      <c r="CK53" s="221"/>
      <c r="CL53" s="219"/>
      <c r="CM53" s="220"/>
      <c r="CN53" s="220"/>
      <c r="CO53" s="220"/>
      <c r="CP53" s="221"/>
      <c r="CQ53" s="219"/>
      <c r="CR53" s="220"/>
      <c r="CS53" s="220"/>
      <c r="CT53" s="220"/>
      <c r="CU53" s="221"/>
      <c r="CV53" s="219"/>
      <c r="CW53" s="220"/>
      <c r="CX53" s="220"/>
      <c r="CY53" s="220"/>
      <c r="CZ53" s="221"/>
      <c r="DA53" s="222" t="str">
        <f>IF('2.Students Name'!B48="","",'2.Students Name'!B48)</f>
        <v/>
      </c>
      <c r="DB53" s="216" t="str">
        <f>IF('2.Students Name'!C48="","",'2.Students Name'!C48)</f>
        <v/>
      </c>
      <c r="DC53" s="217" t="str">
        <f>IF('2.Students Name'!D48="","",'2.Students Name'!D48)</f>
        <v/>
      </c>
      <c r="DD53" s="218">
        <v>44</v>
      </c>
      <c r="DE53" s="219"/>
      <c r="DF53" s="220"/>
      <c r="DG53" s="220"/>
      <c r="DH53" s="220"/>
      <c r="DI53" s="221"/>
      <c r="DJ53" s="219"/>
      <c r="DK53" s="220"/>
      <c r="DL53" s="220"/>
      <c r="DM53" s="220"/>
      <c r="DN53" s="221"/>
      <c r="DO53" s="218" t="str">
        <f t="shared" si="217"/>
        <v/>
      </c>
      <c r="DP53" s="218" t="str">
        <f t="shared" si="218"/>
        <v/>
      </c>
      <c r="DQ53" s="218" t="str">
        <f t="shared" si="219"/>
        <v/>
      </c>
      <c r="DR53" s="218" t="str">
        <f t="shared" si="220"/>
        <v/>
      </c>
      <c r="DS53" s="218" t="str">
        <f t="shared" si="221"/>
        <v/>
      </c>
      <c r="DT53" s="218" t="str">
        <f t="shared" si="222"/>
        <v/>
      </c>
      <c r="DU53" s="223" t="str">
        <f t="shared" si="223"/>
        <v/>
      </c>
      <c r="DV53" s="264"/>
      <c r="DW53" s="360"/>
      <c r="DX53" s="360"/>
      <c r="DY53" s="360"/>
      <c r="DZ53" s="360"/>
      <c r="EA53" s="360"/>
      <c r="EB53" s="360"/>
      <c r="EC53" s="360"/>
      <c r="ED53" s="360"/>
      <c r="EE53" s="360"/>
      <c r="EF53" s="360"/>
      <c r="EG53" s="360"/>
      <c r="EH53" s="360"/>
      <c r="EI53" s="360"/>
      <c r="EJ53" s="261"/>
      <c r="EK53" s="206" t="str">
        <f>IF('2.Students Name'!R48="NQ","NQ",IF('2.Students Name'!R48="I","I",IF('2.Students Name'!R48="T","T","")))</f>
        <v/>
      </c>
      <c r="EL53" s="258" t="str">
        <f t="shared" si="224"/>
        <v/>
      </c>
      <c r="EM53" s="159" t="str">
        <f t="shared" si="110"/>
        <v/>
      </c>
      <c r="EN53" s="159" t="str">
        <f t="shared" si="111"/>
        <v/>
      </c>
      <c r="EO53" s="159" t="str">
        <f t="shared" si="112"/>
        <v/>
      </c>
      <c r="EP53" s="160" t="str">
        <f t="shared" si="113"/>
        <v/>
      </c>
      <c r="EQ53" s="161" t="str">
        <f t="shared" si="114"/>
        <v/>
      </c>
      <c r="ER53" s="159" t="str">
        <f t="shared" si="115"/>
        <v/>
      </c>
      <c r="ES53" s="159" t="str">
        <f t="shared" si="116"/>
        <v/>
      </c>
      <c r="ET53" s="159" t="str">
        <f t="shared" si="117"/>
        <v/>
      </c>
      <c r="EU53" s="160" t="str">
        <f t="shared" si="118"/>
        <v/>
      </c>
      <c r="EV53" s="161" t="str">
        <f t="shared" si="119"/>
        <v/>
      </c>
      <c r="EW53" s="159" t="str">
        <f t="shared" si="120"/>
        <v/>
      </c>
      <c r="EX53" s="159" t="str">
        <f t="shared" si="121"/>
        <v/>
      </c>
      <c r="EY53" s="159" t="str">
        <f t="shared" si="122"/>
        <v/>
      </c>
      <c r="EZ53" s="160" t="str">
        <f t="shared" si="123"/>
        <v/>
      </c>
      <c r="FA53" s="161" t="str">
        <f t="shared" si="124"/>
        <v/>
      </c>
      <c r="FB53" s="159" t="str">
        <f t="shared" si="125"/>
        <v/>
      </c>
      <c r="FC53" s="159" t="str">
        <f t="shared" si="126"/>
        <v/>
      </c>
      <c r="FD53" s="159" t="str">
        <f t="shared" si="127"/>
        <v/>
      </c>
      <c r="FE53" s="160" t="str">
        <f t="shared" si="128"/>
        <v/>
      </c>
      <c r="FF53" s="161" t="str">
        <f t="shared" si="129"/>
        <v/>
      </c>
      <c r="FG53" s="159" t="str">
        <f t="shared" si="130"/>
        <v/>
      </c>
      <c r="FH53" s="159" t="str">
        <f t="shared" si="131"/>
        <v/>
      </c>
      <c r="FI53" s="159" t="str">
        <f t="shared" si="132"/>
        <v/>
      </c>
      <c r="FJ53" s="160" t="str">
        <f t="shared" si="133"/>
        <v/>
      </c>
      <c r="FK53" s="161" t="str">
        <f t="shared" si="134"/>
        <v/>
      </c>
      <c r="FL53" s="159" t="str">
        <f t="shared" si="135"/>
        <v/>
      </c>
      <c r="FM53" s="159" t="str">
        <f t="shared" si="136"/>
        <v/>
      </c>
      <c r="FN53" s="159" t="str">
        <f t="shared" si="137"/>
        <v/>
      </c>
      <c r="FO53" s="160" t="str">
        <f t="shared" si="138"/>
        <v/>
      </c>
      <c r="FP53" s="161" t="str">
        <f t="shared" si="139"/>
        <v/>
      </c>
      <c r="FQ53" s="159" t="str">
        <f t="shared" si="140"/>
        <v/>
      </c>
      <c r="FR53" s="159" t="str">
        <f t="shared" si="141"/>
        <v/>
      </c>
      <c r="FS53" s="159" t="str">
        <f t="shared" si="142"/>
        <v/>
      </c>
      <c r="FT53" s="160" t="str">
        <f t="shared" si="143"/>
        <v/>
      </c>
      <c r="FU53" s="161" t="str">
        <f t="shared" si="144"/>
        <v/>
      </c>
      <c r="FV53" s="159" t="str">
        <f t="shared" si="145"/>
        <v/>
      </c>
      <c r="FW53" s="159" t="str">
        <f t="shared" si="146"/>
        <v/>
      </c>
      <c r="FX53" s="159" t="str">
        <f t="shared" si="147"/>
        <v/>
      </c>
      <c r="FY53" s="160" t="str">
        <f t="shared" si="148"/>
        <v/>
      </c>
      <c r="FZ53" s="161" t="str">
        <f t="shared" si="149"/>
        <v/>
      </c>
      <c r="GA53" s="159" t="str">
        <f t="shared" si="150"/>
        <v/>
      </c>
      <c r="GB53" s="159" t="str">
        <f t="shared" si="151"/>
        <v/>
      </c>
      <c r="GC53" s="159" t="str">
        <f t="shared" si="152"/>
        <v/>
      </c>
      <c r="GD53" s="160" t="str">
        <f t="shared" si="153"/>
        <v/>
      </c>
      <c r="GE53" s="161" t="str">
        <f t="shared" si="154"/>
        <v/>
      </c>
      <c r="GF53" s="159" t="str">
        <f t="shared" si="155"/>
        <v/>
      </c>
      <c r="GG53" s="159" t="str">
        <f t="shared" si="156"/>
        <v/>
      </c>
      <c r="GH53" s="159" t="str">
        <f t="shared" si="157"/>
        <v/>
      </c>
      <c r="GI53" s="160" t="str">
        <f t="shared" si="158"/>
        <v/>
      </c>
      <c r="GJ53" s="161" t="str">
        <f t="shared" si="225"/>
        <v/>
      </c>
      <c r="GK53" s="159" t="str">
        <f t="shared" si="159"/>
        <v/>
      </c>
      <c r="GL53" s="159" t="str">
        <f t="shared" si="160"/>
        <v/>
      </c>
      <c r="GM53" s="159" t="str">
        <f t="shared" si="161"/>
        <v/>
      </c>
      <c r="GN53" s="160" t="str">
        <f t="shared" si="162"/>
        <v/>
      </c>
      <c r="GO53" s="161" t="str">
        <f t="shared" si="163"/>
        <v/>
      </c>
      <c r="GP53" s="159" t="str">
        <f t="shared" si="164"/>
        <v/>
      </c>
      <c r="GQ53" s="159" t="str">
        <f t="shared" si="165"/>
        <v/>
      </c>
      <c r="GR53" s="159" t="str">
        <f t="shared" si="166"/>
        <v/>
      </c>
      <c r="GS53" s="160" t="str">
        <f t="shared" si="167"/>
        <v/>
      </c>
      <c r="GT53" s="161" t="str">
        <f t="shared" si="168"/>
        <v/>
      </c>
      <c r="GU53" s="159" t="str">
        <f t="shared" si="169"/>
        <v/>
      </c>
      <c r="GV53" s="159" t="str">
        <f t="shared" si="170"/>
        <v/>
      </c>
      <c r="GW53" s="159" t="str">
        <f t="shared" si="171"/>
        <v/>
      </c>
      <c r="GX53" s="160" t="str">
        <f t="shared" si="172"/>
        <v/>
      </c>
      <c r="GY53" s="161" t="str">
        <f t="shared" si="173"/>
        <v/>
      </c>
      <c r="GZ53" s="159" t="str">
        <f t="shared" si="174"/>
        <v/>
      </c>
      <c r="HA53" s="159" t="str">
        <f t="shared" si="175"/>
        <v/>
      </c>
      <c r="HB53" s="159" t="str">
        <f t="shared" si="176"/>
        <v/>
      </c>
      <c r="HC53" s="160" t="str">
        <f t="shared" si="177"/>
        <v/>
      </c>
      <c r="HD53" s="161" t="str">
        <f t="shared" si="178"/>
        <v/>
      </c>
      <c r="HE53" s="159" t="str">
        <f t="shared" si="179"/>
        <v/>
      </c>
      <c r="HF53" s="159" t="str">
        <f t="shared" si="180"/>
        <v/>
      </c>
      <c r="HG53" s="159" t="str">
        <f t="shared" si="181"/>
        <v/>
      </c>
      <c r="HH53" s="160" t="str">
        <f t="shared" si="182"/>
        <v/>
      </c>
      <c r="HI53" s="161" t="str">
        <f t="shared" si="183"/>
        <v/>
      </c>
      <c r="HJ53" s="159" t="str">
        <f t="shared" si="184"/>
        <v/>
      </c>
      <c r="HK53" s="159" t="str">
        <f t="shared" si="185"/>
        <v/>
      </c>
      <c r="HL53" s="159" t="str">
        <f t="shared" si="186"/>
        <v/>
      </c>
      <c r="HM53" s="160" t="str">
        <f t="shared" si="187"/>
        <v/>
      </c>
      <c r="HN53" s="161" t="str">
        <f t="shared" si="188"/>
        <v/>
      </c>
      <c r="HO53" s="159" t="str">
        <f t="shared" si="189"/>
        <v/>
      </c>
      <c r="HP53" s="159" t="str">
        <f t="shared" si="190"/>
        <v/>
      </c>
      <c r="HQ53" s="159" t="str">
        <f t="shared" si="191"/>
        <v/>
      </c>
      <c r="HR53" s="160" t="str">
        <f t="shared" si="192"/>
        <v/>
      </c>
      <c r="HS53" s="161" t="str">
        <f t="shared" si="193"/>
        <v/>
      </c>
      <c r="HT53" s="159" t="str">
        <f t="shared" si="194"/>
        <v/>
      </c>
      <c r="HU53" s="159" t="str">
        <f t="shared" si="195"/>
        <v/>
      </c>
      <c r="HV53" s="159" t="str">
        <f t="shared" si="196"/>
        <v/>
      </c>
      <c r="HW53" s="160" t="str">
        <f t="shared" si="197"/>
        <v/>
      </c>
      <c r="HX53" s="161" t="str">
        <f t="shared" si="198"/>
        <v/>
      </c>
      <c r="HY53" s="159" t="str">
        <f t="shared" si="199"/>
        <v/>
      </c>
      <c r="HZ53" s="159" t="str">
        <f t="shared" si="200"/>
        <v/>
      </c>
      <c r="IA53" s="159" t="str">
        <f t="shared" si="201"/>
        <v/>
      </c>
      <c r="IB53" s="160" t="str">
        <f t="shared" si="202"/>
        <v/>
      </c>
      <c r="IC53" s="161" t="str">
        <f t="shared" si="203"/>
        <v/>
      </c>
      <c r="ID53" s="159" t="str">
        <f t="shared" si="204"/>
        <v/>
      </c>
      <c r="IE53" s="159" t="str">
        <f t="shared" si="205"/>
        <v/>
      </c>
      <c r="IF53" s="159" t="str">
        <f t="shared" si="206"/>
        <v/>
      </c>
      <c r="IG53" s="160" t="str">
        <f t="shared" si="207"/>
        <v/>
      </c>
      <c r="IH53" s="161" t="str">
        <f t="shared" si="226"/>
        <v/>
      </c>
      <c r="II53" s="159" t="str">
        <f t="shared" si="208"/>
        <v/>
      </c>
      <c r="IJ53" s="159" t="str">
        <f t="shared" si="209"/>
        <v/>
      </c>
      <c r="IK53" s="159" t="str">
        <f t="shared" si="210"/>
        <v/>
      </c>
      <c r="IL53" s="160" t="str">
        <f t="shared" si="211"/>
        <v/>
      </c>
      <c r="IM53" s="161" t="str">
        <f t="shared" si="212"/>
        <v/>
      </c>
      <c r="IN53" s="159" t="str">
        <f t="shared" si="213"/>
        <v/>
      </c>
      <c r="IO53" s="159" t="str">
        <f t="shared" si="214"/>
        <v/>
      </c>
      <c r="IP53" s="159" t="str">
        <f t="shared" si="215"/>
        <v/>
      </c>
      <c r="IQ53" s="160" t="str">
        <f t="shared" si="216"/>
        <v/>
      </c>
      <c r="IR53" s="206" t="str">
        <f>IF('2.Students Name'!R48="NQ","NQ",IF('2.Students Name'!R48="I","I",IF('2.Students Name'!R48="T","T","")))</f>
        <v/>
      </c>
    </row>
    <row r="54" spans="1:252" ht="17.25" customHeight="1">
      <c r="A54" s="224" t="str">
        <f>IF('2.Students Name'!C49="","",'2.Students Name'!C49)</f>
        <v/>
      </c>
      <c r="B54" s="225" t="str">
        <f>IF('2.Students Name'!D49="","",'2.Students Name'!D49)</f>
        <v/>
      </c>
      <c r="C54" s="226">
        <v>45</v>
      </c>
      <c r="D54" s="227"/>
      <c r="E54" s="228"/>
      <c r="F54" s="228"/>
      <c r="G54" s="228"/>
      <c r="H54" s="229"/>
      <c r="I54" s="227"/>
      <c r="J54" s="228"/>
      <c r="K54" s="228"/>
      <c r="L54" s="228"/>
      <c r="M54" s="229"/>
      <c r="N54" s="227"/>
      <c r="O54" s="228"/>
      <c r="P54" s="228"/>
      <c r="Q54" s="228"/>
      <c r="R54" s="229"/>
      <c r="S54" s="227"/>
      <c r="T54" s="228"/>
      <c r="U54" s="228"/>
      <c r="V54" s="228"/>
      <c r="W54" s="229"/>
      <c r="X54" s="227"/>
      <c r="Y54" s="228"/>
      <c r="Z54" s="228"/>
      <c r="AA54" s="228"/>
      <c r="AB54" s="229"/>
      <c r="AC54" s="227"/>
      <c r="AD54" s="228"/>
      <c r="AE54" s="228"/>
      <c r="AF54" s="228"/>
      <c r="AG54" s="229"/>
      <c r="AH54" s="227"/>
      <c r="AI54" s="228"/>
      <c r="AJ54" s="228"/>
      <c r="AK54" s="228"/>
      <c r="AL54" s="229"/>
      <c r="AM54" s="227"/>
      <c r="AN54" s="228"/>
      <c r="AO54" s="228"/>
      <c r="AP54" s="228"/>
      <c r="AQ54" s="229"/>
      <c r="AR54" s="227"/>
      <c r="AS54" s="228"/>
      <c r="AT54" s="228"/>
      <c r="AU54" s="228"/>
      <c r="AV54" s="229"/>
      <c r="AW54" s="227"/>
      <c r="AX54" s="228"/>
      <c r="AY54" s="228"/>
      <c r="AZ54" s="228"/>
      <c r="BA54" s="229"/>
      <c r="BB54" s="226">
        <v>45</v>
      </c>
      <c r="BC54" s="227"/>
      <c r="BD54" s="228"/>
      <c r="BE54" s="228"/>
      <c r="BF54" s="228"/>
      <c r="BG54" s="229"/>
      <c r="BH54" s="227"/>
      <c r="BI54" s="228"/>
      <c r="BJ54" s="228"/>
      <c r="BK54" s="228"/>
      <c r="BL54" s="229"/>
      <c r="BM54" s="227"/>
      <c r="BN54" s="228"/>
      <c r="BO54" s="228"/>
      <c r="BP54" s="228"/>
      <c r="BQ54" s="229"/>
      <c r="BR54" s="227"/>
      <c r="BS54" s="228"/>
      <c r="BT54" s="228"/>
      <c r="BU54" s="228"/>
      <c r="BV54" s="229"/>
      <c r="BW54" s="227"/>
      <c r="BX54" s="228"/>
      <c r="BY54" s="228"/>
      <c r="BZ54" s="228"/>
      <c r="CA54" s="229"/>
      <c r="CB54" s="227"/>
      <c r="CC54" s="228"/>
      <c r="CD54" s="228"/>
      <c r="CE54" s="228"/>
      <c r="CF54" s="229"/>
      <c r="CG54" s="227"/>
      <c r="CH54" s="228"/>
      <c r="CI54" s="228"/>
      <c r="CJ54" s="228"/>
      <c r="CK54" s="229"/>
      <c r="CL54" s="227"/>
      <c r="CM54" s="228"/>
      <c r="CN54" s="228"/>
      <c r="CO54" s="228"/>
      <c r="CP54" s="229"/>
      <c r="CQ54" s="227"/>
      <c r="CR54" s="228"/>
      <c r="CS54" s="228"/>
      <c r="CT54" s="228"/>
      <c r="CU54" s="229"/>
      <c r="CV54" s="227"/>
      <c r="CW54" s="228"/>
      <c r="CX54" s="228"/>
      <c r="CY54" s="228"/>
      <c r="CZ54" s="229"/>
      <c r="DA54" s="230" t="str">
        <f>IF('2.Students Name'!B49="","",'2.Students Name'!B49)</f>
        <v/>
      </c>
      <c r="DB54" s="224" t="str">
        <f>IF('2.Students Name'!C49="","",'2.Students Name'!C49)</f>
        <v/>
      </c>
      <c r="DC54" s="225" t="str">
        <f>IF('2.Students Name'!D49="","",'2.Students Name'!D49)</f>
        <v/>
      </c>
      <c r="DD54" s="226">
        <v>45</v>
      </c>
      <c r="DE54" s="227"/>
      <c r="DF54" s="228"/>
      <c r="DG54" s="228"/>
      <c r="DH54" s="228"/>
      <c r="DI54" s="229"/>
      <c r="DJ54" s="227"/>
      <c r="DK54" s="228"/>
      <c r="DL54" s="228"/>
      <c r="DM54" s="228"/>
      <c r="DN54" s="229"/>
      <c r="DO54" s="226" t="str">
        <f t="shared" si="217"/>
        <v/>
      </c>
      <c r="DP54" s="226" t="str">
        <f t="shared" si="218"/>
        <v/>
      </c>
      <c r="DQ54" s="226" t="str">
        <f t="shared" si="219"/>
        <v/>
      </c>
      <c r="DR54" s="226" t="str">
        <f t="shared" si="220"/>
        <v/>
      </c>
      <c r="DS54" s="226" t="str">
        <f t="shared" si="221"/>
        <v/>
      </c>
      <c r="DT54" s="226" t="str">
        <f t="shared" si="222"/>
        <v/>
      </c>
      <c r="DU54" s="231" t="str">
        <f t="shared" si="223"/>
        <v/>
      </c>
      <c r="DV54" s="251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62"/>
      <c r="EK54" s="206" t="str">
        <f>IF('2.Students Name'!R49="NQ","NQ",IF('2.Students Name'!R49="I","I",IF('2.Students Name'!R49="T","T","")))</f>
        <v/>
      </c>
      <c r="EL54" s="259" t="str">
        <f t="shared" si="224"/>
        <v/>
      </c>
      <c r="EM54" s="162" t="str">
        <f t="shared" si="110"/>
        <v/>
      </c>
      <c r="EN54" s="162" t="str">
        <f t="shared" si="111"/>
        <v/>
      </c>
      <c r="EO54" s="162" t="str">
        <f t="shared" si="112"/>
        <v/>
      </c>
      <c r="EP54" s="163" t="str">
        <f t="shared" si="113"/>
        <v/>
      </c>
      <c r="EQ54" s="164" t="str">
        <f t="shared" si="114"/>
        <v/>
      </c>
      <c r="ER54" s="162" t="str">
        <f t="shared" si="115"/>
        <v/>
      </c>
      <c r="ES54" s="162" t="str">
        <f t="shared" si="116"/>
        <v/>
      </c>
      <c r="ET54" s="162" t="str">
        <f t="shared" si="117"/>
        <v/>
      </c>
      <c r="EU54" s="163" t="str">
        <f t="shared" si="118"/>
        <v/>
      </c>
      <c r="EV54" s="164" t="str">
        <f t="shared" si="119"/>
        <v/>
      </c>
      <c r="EW54" s="162" t="str">
        <f t="shared" si="120"/>
        <v/>
      </c>
      <c r="EX54" s="162" t="str">
        <f t="shared" si="121"/>
        <v/>
      </c>
      <c r="EY54" s="162" t="str">
        <f t="shared" si="122"/>
        <v/>
      </c>
      <c r="EZ54" s="163" t="str">
        <f t="shared" si="123"/>
        <v/>
      </c>
      <c r="FA54" s="164" t="str">
        <f t="shared" si="124"/>
        <v/>
      </c>
      <c r="FB54" s="162" t="str">
        <f t="shared" si="125"/>
        <v/>
      </c>
      <c r="FC54" s="162" t="str">
        <f t="shared" si="126"/>
        <v/>
      </c>
      <c r="FD54" s="162" t="str">
        <f t="shared" si="127"/>
        <v/>
      </c>
      <c r="FE54" s="163" t="str">
        <f t="shared" si="128"/>
        <v/>
      </c>
      <c r="FF54" s="164" t="str">
        <f t="shared" si="129"/>
        <v/>
      </c>
      <c r="FG54" s="162" t="str">
        <f t="shared" si="130"/>
        <v/>
      </c>
      <c r="FH54" s="162" t="str">
        <f t="shared" si="131"/>
        <v/>
      </c>
      <c r="FI54" s="162" t="str">
        <f t="shared" si="132"/>
        <v/>
      </c>
      <c r="FJ54" s="163" t="str">
        <f t="shared" si="133"/>
        <v/>
      </c>
      <c r="FK54" s="164" t="str">
        <f t="shared" si="134"/>
        <v/>
      </c>
      <c r="FL54" s="162" t="str">
        <f t="shared" si="135"/>
        <v/>
      </c>
      <c r="FM54" s="162" t="str">
        <f t="shared" si="136"/>
        <v/>
      </c>
      <c r="FN54" s="162" t="str">
        <f t="shared" si="137"/>
        <v/>
      </c>
      <c r="FO54" s="163" t="str">
        <f t="shared" si="138"/>
        <v/>
      </c>
      <c r="FP54" s="164" t="str">
        <f t="shared" si="139"/>
        <v/>
      </c>
      <c r="FQ54" s="162" t="str">
        <f t="shared" si="140"/>
        <v/>
      </c>
      <c r="FR54" s="162" t="str">
        <f t="shared" si="141"/>
        <v/>
      </c>
      <c r="FS54" s="162" t="str">
        <f t="shared" si="142"/>
        <v/>
      </c>
      <c r="FT54" s="163" t="str">
        <f t="shared" si="143"/>
        <v/>
      </c>
      <c r="FU54" s="164" t="str">
        <f t="shared" si="144"/>
        <v/>
      </c>
      <c r="FV54" s="162" t="str">
        <f t="shared" si="145"/>
        <v/>
      </c>
      <c r="FW54" s="162" t="str">
        <f t="shared" si="146"/>
        <v/>
      </c>
      <c r="FX54" s="162" t="str">
        <f t="shared" si="147"/>
        <v/>
      </c>
      <c r="FY54" s="163" t="str">
        <f t="shared" si="148"/>
        <v/>
      </c>
      <c r="FZ54" s="164" t="str">
        <f t="shared" si="149"/>
        <v/>
      </c>
      <c r="GA54" s="162" t="str">
        <f t="shared" si="150"/>
        <v/>
      </c>
      <c r="GB54" s="162" t="str">
        <f t="shared" si="151"/>
        <v/>
      </c>
      <c r="GC54" s="162" t="str">
        <f t="shared" si="152"/>
        <v/>
      </c>
      <c r="GD54" s="163" t="str">
        <f t="shared" si="153"/>
        <v/>
      </c>
      <c r="GE54" s="164" t="str">
        <f t="shared" si="154"/>
        <v/>
      </c>
      <c r="GF54" s="162" t="str">
        <f t="shared" si="155"/>
        <v/>
      </c>
      <c r="GG54" s="162" t="str">
        <f t="shared" si="156"/>
        <v/>
      </c>
      <c r="GH54" s="162" t="str">
        <f t="shared" si="157"/>
        <v/>
      </c>
      <c r="GI54" s="163" t="str">
        <f>IF(AND(BA54="L",COUNT(BA$8:BA$9)=1),"L",IF(AND(BA54="L",COUNT(BA$8:BA$9)=2),"LL",IF(AND(BA54="S",COUNT(BA$8:BA$9)=1),"S",IF(AND(BA54="S",COUNT(BA$8:BA$9)=2),"SS",IF(AND(BA54="P",COUNT(BA$8:BA$9)=1),"P",IF(AND(BA54="P",COUNT(BA$8:BA$9)=2),"PP",IF(AND(BA54="A",COUNT(BA$8:BA$9)=1),"A",IF(AND(BA54="A",COUNT(BA$8:BA$9)=2),"AA",""))))))))</f>
        <v/>
      </c>
      <c r="GJ54" s="164" t="str">
        <f t="shared" si="225"/>
        <v/>
      </c>
      <c r="GK54" s="162" t="str">
        <f t="shared" si="159"/>
        <v/>
      </c>
      <c r="GL54" s="162" t="str">
        <f t="shared" si="160"/>
        <v/>
      </c>
      <c r="GM54" s="162" t="str">
        <f t="shared" si="161"/>
        <v/>
      </c>
      <c r="GN54" s="163" t="str">
        <f t="shared" si="162"/>
        <v/>
      </c>
      <c r="GO54" s="164" t="str">
        <f t="shared" si="163"/>
        <v/>
      </c>
      <c r="GP54" s="162" t="str">
        <f t="shared" si="164"/>
        <v/>
      </c>
      <c r="GQ54" s="162" t="str">
        <f t="shared" si="165"/>
        <v/>
      </c>
      <c r="GR54" s="162" t="str">
        <f t="shared" si="166"/>
        <v/>
      </c>
      <c r="GS54" s="163" t="str">
        <f t="shared" si="167"/>
        <v/>
      </c>
      <c r="GT54" s="164" t="str">
        <f t="shared" si="168"/>
        <v/>
      </c>
      <c r="GU54" s="162" t="str">
        <f t="shared" si="169"/>
        <v/>
      </c>
      <c r="GV54" s="162" t="str">
        <f t="shared" si="170"/>
        <v/>
      </c>
      <c r="GW54" s="162" t="str">
        <f t="shared" si="171"/>
        <v/>
      </c>
      <c r="GX54" s="163" t="str">
        <f t="shared" si="172"/>
        <v/>
      </c>
      <c r="GY54" s="164" t="str">
        <f t="shared" si="173"/>
        <v/>
      </c>
      <c r="GZ54" s="162" t="str">
        <f t="shared" si="174"/>
        <v/>
      </c>
      <c r="HA54" s="162" t="str">
        <f t="shared" si="175"/>
        <v/>
      </c>
      <c r="HB54" s="162" t="str">
        <f t="shared" si="176"/>
        <v/>
      </c>
      <c r="HC54" s="163" t="str">
        <f t="shared" si="177"/>
        <v/>
      </c>
      <c r="HD54" s="164" t="str">
        <f t="shared" si="178"/>
        <v/>
      </c>
      <c r="HE54" s="162" t="str">
        <f t="shared" si="179"/>
        <v/>
      </c>
      <c r="HF54" s="162" t="str">
        <f t="shared" si="180"/>
        <v/>
      </c>
      <c r="HG54" s="162" t="str">
        <f t="shared" si="181"/>
        <v/>
      </c>
      <c r="HH54" s="163" t="str">
        <f t="shared" si="182"/>
        <v/>
      </c>
      <c r="HI54" s="164" t="str">
        <f t="shared" si="183"/>
        <v/>
      </c>
      <c r="HJ54" s="162" t="str">
        <f t="shared" si="184"/>
        <v/>
      </c>
      <c r="HK54" s="162" t="str">
        <f t="shared" si="185"/>
        <v/>
      </c>
      <c r="HL54" s="162" t="str">
        <f t="shared" si="186"/>
        <v/>
      </c>
      <c r="HM54" s="163" t="str">
        <f t="shared" si="187"/>
        <v/>
      </c>
      <c r="HN54" s="164" t="str">
        <f t="shared" si="188"/>
        <v/>
      </c>
      <c r="HO54" s="162" t="str">
        <f t="shared" si="189"/>
        <v/>
      </c>
      <c r="HP54" s="162" t="str">
        <f t="shared" si="190"/>
        <v/>
      </c>
      <c r="HQ54" s="162" t="str">
        <f t="shared" si="191"/>
        <v/>
      </c>
      <c r="HR54" s="163" t="str">
        <f t="shared" si="192"/>
        <v/>
      </c>
      <c r="HS54" s="164" t="str">
        <f t="shared" si="193"/>
        <v/>
      </c>
      <c r="HT54" s="162" t="str">
        <f t="shared" si="194"/>
        <v/>
      </c>
      <c r="HU54" s="162" t="str">
        <f t="shared" si="195"/>
        <v/>
      </c>
      <c r="HV54" s="162" t="str">
        <f t="shared" si="196"/>
        <v/>
      </c>
      <c r="HW54" s="163" t="str">
        <f t="shared" si="197"/>
        <v/>
      </c>
      <c r="HX54" s="164" t="str">
        <f t="shared" si="198"/>
        <v/>
      </c>
      <c r="HY54" s="162" t="str">
        <f t="shared" si="199"/>
        <v/>
      </c>
      <c r="HZ54" s="162" t="str">
        <f t="shared" si="200"/>
        <v/>
      </c>
      <c r="IA54" s="162" t="str">
        <f t="shared" si="201"/>
        <v/>
      </c>
      <c r="IB54" s="163" t="str">
        <f t="shared" si="202"/>
        <v/>
      </c>
      <c r="IC54" s="164" t="str">
        <f t="shared" si="203"/>
        <v/>
      </c>
      <c r="ID54" s="162" t="str">
        <f t="shared" si="204"/>
        <v/>
      </c>
      <c r="IE54" s="162" t="str">
        <f t="shared" si="205"/>
        <v/>
      </c>
      <c r="IF54" s="162" t="str">
        <f t="shared" si="206"/>
        <v/>
      </c>
      <c r="IG54" s="163" t="str">
        <f>IF(AND(CZ54="L",COUNT(CZ$8:CZ$9)=1),"L",IF(AND(CZ54="L",COUNT(CZ$8:CZ$9)=2),"LL",IF(AND(CZ54="S",COUNT(CZ$8:CZ$9)=1),"S",IF(AND(CZ54="S",COUNT(CZ$8:CZ$9)=2),"SS",IF(AND(CZ54="P",COUNT(CZ$8:CZ$9)=1),"P",IF(AND(CZ54="P",COUNT(CZ$8:CZ$9)=2),"PP",IF(AND(CZ54="A",COUNT(CZ$8:CZ$9)=1),"A",IF(AND(CZ54="A",COUNT(CZ$8:CZ$9)=2),"AA",""))))))))</f>
        <v/>
      </c>
      <c r="IH54" s="164" t="str">
        <f t="shared" si="226"/>
        <v/>
      </c>
      <c r="II54" s="162" t="str">
        <f t="shared" si="208"/>
        <v/>
      </c>
      <c r="IJ54" s="162" t="str">
        <f t="shared" si="209"/>
        <v/>
      </c>
      <c r="IK54" s="162" t="str">
        <f t="shared" si="210"/>
        <v/>
      </c>
      <c r="IL54" s="163" t="str">
        <f t="shared" si="211"/>
        <v/>
      </c>
      <c r="IM54" s="164" t="str">
        <f t="shared" si="212"/>
        <v/>
      </c>
      <c r="IN54" s="162" t="str">
        <f t="shared" si="213"/>
        <v/>
      </c>
      <c r="IO54" s="162" t="str">
        <f t="shared" si="214"/>
        <v/>
      </c>
      <c r="IP54" s="162" t="str">
        <f t="shared" si="215"/>
        <v/>
      </c>
      <c r="IQ54" s="163" t="str">
        <f>IF(AND(DN54="L",COUNT(DN$8:DN$9)=1),"L",IF(AND(DN54="L",COUNT(DN$8:DN$9)=2),"LL",IF(AND(DN54="S",COUNT(DN$8:DN$9)=1),"S",IF(AND(DN54="S",COUNT(DN$8:DN$9)=2),"SS",IF(AND(DN54="P",COUNT(DN$8:DN$9)=1),"P",IF(AND(DN54="P",COUNT(DN$8:DN$9)=2),"PP",IF(AND(DN54="A",COUNT(DN$8:DN$9)=1),"A",IF(AND(DN54="A",COUNT(DN$8:DN$9)=2),"AA",""))))))))</f>
        <v/>
      </c>
      <c r="IR54" s="206" t="str">
        <f>IF('2.Students Name'!R49="NQ","NQ",IF('2.Students Name'!R49="I","I",IF('2.Students Name'!R49="T","T","")))</f>
        <v/>
      </c>
    </row>
    <row r="55" spans="1:252">
      <c r="IQ55" s="203" t="s">
        <v>766</v>
      </c>
    </row>
    <row r="56" spans="1:252">
      <c r="I56" s="359" t="s">
        <v>762</v>
      </c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</row>
    <row r="57" spans="1:252">
      <c r="I57" s="359" t="s">
        <v>763</v>
      </c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</row>
    <row r="58" spans="1:252">
      <c r="I58" s="359" t="s">
        <v>764</v>
      </c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</row>
    <row r="59" spans="1:252">
      <c r="I59" s="359" t="s">
        <v>765</v>
      </c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</row>
  </sheetData>
  <sheetProtection algorithmName="SHA-512" hashValue="pI04zFGDtzJuGe0BLr2pOgW6HHnuYe1MsIuxyTfNk5rahe7saLfEktcGCHfIigZmzdSYB6Y5uBhVN2HWc1+G+Q==" saltValue="poQTchbQrdFbVQryq6R/jA==" spinCount="100000" sheet="1" objects="1" scenarios="1"/>
  <dataConsolidate/>
  <mergeCells count="183">
    <mergeCell ref="IR8:IR9"/>
    <mergeCell ref="JP2:KH2"/>
    <mergeCell ref="IU8:JM9"/>
    <mergeCell ref="JP3:JY3"/>
    <mergeCell ref="JP4:JX5"/>
    <mergeCell ref="JP7:JW8"/>
    <mergeCell ref="C8:C9"/>
    <mergeCell ref="DD8:DD9"/>
    <mergeCell ref="A5:B9"/>
    <mergeCell ref="D5:H5"/>
    <mergeCell ref="I5:M5"/>
    <mergeCell ref="N5:R5"/>
    <mergeCell ref="S5:W5"/>
    <mergeCell ref="X5:AB5"/>
    <mergeCell ref="AC6:AG6"/>
    <mergeCell ref="AR5:AV5"/>
    <mergeCell ref="AW5:BA5"/>
    <mergeCell ref="BC5:BG5"/>
    <mergeCell ref="BH5:BL5"/>
    <mergeCell ref="BM5:BQ5"/>
    <mergeCell ref="BR5:BV5"/>
    <mergeCell ref="BB8:BB9"/>
    <mergeCell ref="D6:H6"/>
    <mergeCell ref="I6:M6"/>
    <mergeCell ref="N6:R6"/>
    <mergeCell ref="S6:W6"/>
    <mergeCell ref="X6:AB6"/>
    <mergeCell ref="AH6:AL6"/>
    <mergeCell ref="AM6:AQ6"/>
    <mergeCell ref="AR6:AV6"/>
    <mergeCell ref="DU5:DU9"/>
    <mergeCell ref="DS7:DS9"/>
    <mergeCell ref="BW5:CA5"/>
    <mergeCell ref="CB5:CF5"/>
    <mergeCell ref="CG5:CK5"/>
    <mergeCell ref="CL5:CP5"/>
    <mergeCell ref="CQ5:CU5"/>
    <mergeCell ref="CV5:CZ5"/>
    <mergeCell ref="DA5:DA9"/>
    <mergeCell ref="DB5:DC9"/>
    <mergeCell ref="DE5:DI5"/>
    <mergeCell ref="DJ5:DN5"/>
    <mergeCell ref="CQ6:CU6"/>
    <mergeCell ref="CB6:CF6"/>
    <mergeCell ref="CG6:CK6"/>
    <mergeCell ref="AW6:BA6"/>
    <mergeCell ref="DO5:DT5"/>
    <mergeCell ref="BC6:BG6"/>
    <mergeCell ref="BH6:BL6"/>
    <mergeCell ref="BM6:BQ6"/>
    <mergeCell ref="BR6:BV6"/>
    <mergeCell ref="BW6:CA6"/>
    <mergeCell ref="AC5:AG5"/>
    <mergeCell ref="AH5:AL5"/>
    <mergeCell ref="AM5:AQ5"/>
    <mergeCell ref="CV6:CZ6"/>
    <mergeCell ref="CL6:CP6"/>
    <mergeCell ref="C2:BA2"/>
    <mergeCell ref="BB2:CZ2"/>
    <mergeCell ref="DJ2:DN2"/>
    <mergeCell ref="DO2:DQ2"/>
    <mergeCell ref="DR2:DT2"/>
    <mergeCell ref="C1:BA1"/>
    <mergeCell ref="BB1:CZ1"/>
    <mergeCell ref="DJ3:DN3"/>
    <mergeCell ref="DO3:DQ3"/>
    <mergeCell ref="DR3:DT3"/>
    <mergeCell ref="DA1:EG1"/>
    <mergeCell ref="EB2:ED2"/>
    <mergeCell ref="EE2:EG2"/>
    <mergeCell ref="EB3:ED3"/>
    <mergeCell ref="EE3:EG3"/>
    <mergeCell ref="DY2:EA2"/>
    <mergeCell ref="DY3:EA3"/>
    <mergeCell ref="HN5:HR5"/>
    <mergeCell ref="GJ1:IG1"/>
    <mergeCell ref="GJ2:IG2"/>
    <mergeCell ref="IM2:IQ2"/>
    <mergeCell ref="IM3:IQ3"/>
    <mergeCell ref="EL5:EP5"/>
    <mergeCell ref="EQ5:EU5"/>
    <mergeCell ref="EV5:EZ5"/>
    <mergeCell ref="FA5:FE5"/>
    <mergeCell ref="FF5:FJ5"/>
    <mergeCell ref="FK5:FO5"/>
    <mergeCell ref="FP5:FT5"/>
    <mergeCell ref="FU5:FY5"/>
    <mergeCell ref="FZ5:GD5"/>
    <mergeCell ref="GE5:GI5"/>
    <mergeCell ref="GJ5:GN5"/>
    <mergeCell ref="GO5:GS5"/>
    <mergeCell ref="IH5:IL5"/>
    <mergeCell ref="IM5:IQ5"/>
    <mergeCell ref="HS5:HW5"/>
    <mergeCell ref="HX5:IB5"/>
    <mergeCell ref="IC5:IG5"/>
    <mergeCell ref="GT5:GX5"/>
    <mergeCell ref="GY5:HC5"/>
    <mergeCell ref="HD5:HH5"/>
    <mergeCell ref="HI5:HM5"/>
    <mergeCell ref="EL6:EP6"/>
    <mergeCell ref="EQ6:EU6"/>
    <mergeCell ref="EV6:EZ6"/>
    <mergeCell ref="FA6:FE6"/>
    <mergeCell ref="FF6:FJ6"/>
    <mergeCell ref="FK6:FO6"/>
    <mergeCell ref="FP6:FT6"/>
    <mergeCell ref="FU6:FY6"/>
    <mergeCell ref="FZ6:GD6"/>
    <mergeCell ref="DW10:EI10"/>
    <mergeCell ref="DW11:EI11"/>
    <mergeCell ref="DW12:EI12"/>
    <mergeCell ref="IH6:IL6"/>
    <mergeCell ref="IM6:IQ6"/>
    <mergeCell ref="HD6:HH6"/>
    <mergeCell ref="HI6:HM6"/>
    <mergeCell ref="HN6:HR6"/>
    <mergeCell ref="HS6:HW6"/>
    <mergeCell ref="HX6:IB6"/>
    <mergeCell ref="GE6:GI6"/>
    <mergeCell ref="GJ6:GN6"/>
    <mergeCell ref="GO6:GS6"/>
    <mergeCell ref="GT6:GX6"/>
    <mergeCell ref="GY6:HC6"/>
    <mergeCell ref="IC6:IG6"/>
    <mergeCell ref="DE6:DI6"/>
    <mergeCell ref="DJ6:DN6"/>
    <mergeCell ref="DO6:DS6"/>
    <mergeCell ref="DT6:DT9"/>
    <mergeCell ref="DO7:DO9"/>
    <mergeCell ref="DP7:DP9"/>
    <mergeCell ref="DQ7:DQ9"/>
    <mergeCell ref="DR7:DR9"/>
    <mergeCell ref="DV5:EJ9"/>
    <mergeCell ref="DW30:EI30"/>
    <mergeCell ref="DW31:EI31"/>
    <mergeCell ref="DW32:EI32"/>
    <mergeCell ref="DW33:EI33"/>
    <mergeCell ref="DW34:EI34"/>
    <mergeCell ref="DW35:EI35"/>
    <mergeCell ref="DW36:EI36"/>
    <mergeCell ref="DW37:EI37"/>
    <mergeCell ref="DW24:EI24"/>
    <mergeCell ref="DW25:EI25"/>
    <mergeCell ref="DW26:EI26"/>
    <mergeCell ref="DW27:EI27"/>
    <mergeCell ref="DW28:EI28"/>
    <mergeCell ref="I56:AG56"/>
    <mergeCell ref="I57:AG57"/>
    <mergeCell ref="I58:AG58"/>
    <mergeCell ref="I59:AG59"/>
    <mergeCell ref="DW52:EI52"/>
    <mergeCell ref="DW53:EI53"/>
    <mergeCell ref="DW41:EI41"/>
    <mergeCell ref="DW42:EI42"/>
    <mergeCell ref="DW43:EI43"/>
    <mergeCell ref="DW44:EI44"/>
    <mergeCell ref="DW45:EI45"/>
    <mergeCell ref="DW46:EI46"/>
    <mergeCell ref="IS12:JQ12"/>
    <mergeCell ref="IS13:JQ13"/>
    <mergeCell ref="IS14:JQ14"/>
    <mergeCell ref="IS15:JQ15"/>
    <mergeCell ref="DW47:EI47"/>
    <mergeCell ref="DW48:EI48"/>
    <mergeCell ref="DW49:EI49"/>
    <mergeCell ref="DW50:EI50"/>
    <mergeCell ref="DW51:EI51"/>
    <mergeCell ref="DW18:EI18"/>
    <mergeCell ref="DW19:EI19"/>
    <mergeCell ref="DW20:EI20"/>
    <mergeCell ref="DW21:EI21"/>
    <mergeCell ref="DW22:EI22"/>
    <mergeCell ref="DW23:EI23"/>
    <mergeCell ref="DW38:EI38"/>
    <mergeCell ref="DW39:EI39"/>
    <mergeCell ref="DW40:EI40"/>
    <mergeCell ref="DW13:EI13"/>
    <mergeCell ref="DW14:EI14"/>
    <mergeCell ref="DW15:EI15"/>
    <mergeCell ref="DW16:EI16"/>
    <mergeCell ref="DW17:EI17"/>
    <mergeCell ref="DW29:EI29"/>
  </mergeCells>
  <phoneticPr fontId="3" type="noConversion"/>
  <dataValidations count="1">
    <dataValidation type="list" allowBlank="1" showInputMessage="1" showErrorMessage="1" sqref="D10:BA54 BC10:CZ54 DE10:DN54" xr:uid="{B6D5CCFF-4EDA-4381-909D-A4E5E5AA832C}">
      <formula1>"L, S, P, A"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5" scale="96" fitToWidth="3" orientation="portrait" horizontalDpi="4294967292" r:id="rId1"/>
  <colBreaks count="2" manualBreakCount="2">
    <brk id="53" max="1048575" man="1"/>
    <brk id="10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Q52"/>
  <sheetViews>
    <sheetView view="pageBreakPreview" zoomScale="113" zoomScaleNormal="100" zoomScaleSheetLayoutView="113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U14" sqref="U14"/>
    </sheetView>
  </sheetViews>
  <sheetFormatPr defaultRowHeight="22.5"/>
  <cols>
    <col min="1" max="1" width="18.5" style="42" customWidth="1"/>
    <col min="2" max="2" width="16.83203125" style="42" customWidth="1"/>
    <col min="3" max="3" width="11.5" style="89" customWidth="1"/>
    <col min="4" max="28" width="4" style="89" customWidth="1"/>
    <col min="29" max="29" width="6.6640625" style="89" customWidth="1"/>
    <col min="30" max="30" width="11.5" style="89" customWidth="1"/>
    <col min="31" max="55" width="4" style="89" customWidth="1"/>
    <col min="56" max="56" width="6.6640625" style="89" customWidth="1"/>
    <col min="57" max="57" width="11.5" style="89" customWidth="1"/>
    <col min="58" max="82" width="4" style="89" customWidth="1"/>
    <col min="83" max="83" width="6.6640625" style="89" customWidth="1"/>
    <col min="84" max="84" width="11.5" style="89" customWidth="1"/>
    <col min="85" max="109" width="4" style="89" customWidth="1"/>
    <col min="110" max="110" width="6.6640625" style="89" customWidth="1"/>
    <col min="111" max="111" width="11.5" style="89" customWidth="1"/>
    <col min="112" max="136" width="4" style="89" customWidth="1"/>
    <col min="137" max="137" width="6.6640625" style="89" customWidth="1"/>
    <col min="138" max="138" width="11.5" style="89" customWidth="1"/>
    <col min="139" max="163" width="4" style="89" customWidth="1"/>
    <col min="164" max="164" width="6.6640625" style="89" customWidth="1"/>
    <col min="165" max="165" width="11.5" style="89" customWidth="1"/>
    <col min="166" max="190" width="4" style="89" customWidth="1"/>
    <col min="191" max="191" width="6.6640625" style="89" customWidth="1"/>
    <col min="192" max="192" width="11.5" style="89" customWidth="1"/>
    <col min="193" max="217" width="4" style="89" customWidth="1"/>
    <col min="218" max="219" width="6.6640625" style="89" customWidth="1"/>
    <col min="225" max="225" width="13" customWidth="1"/>
  </cols>
  <sheetData>
    <row r="1" spans="1:225" ht="27" customHeight="1" thickBot="1">
      <c r="C1" s="389" t="s">
        <v>677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1"/>
      <c r="AD1" s="389" t="s">
        <v>677</v>
      </c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1"/>
      <c r="BE1" s="389" t="s">
        <v>677</v>
      </c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1"/>
      <c r="CF1" s="389" t="s">
        <v>677</v>
      </c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90"/>
      <c r="CV1" s="390"/>
      <c r="CW1" s="390"/>
      <c r="CX1" s="390"/>
      <c r="CY1" s="390"/>
      <c r="CZ1" s="390"/>
      <c r="DA1" s="390"/>
      <c r="DB1" s="390"/>
      <c r="DC1" s="390"/>
      <c r="DD1" s="390"/>
      <c r="DE1" s="390"/>
      <c r="DF1" s="391"/>
      <c r="DG1" s="389" t="s">
        <v>677</v>
      </c>
      <c r="DH1" s="390"/>
      <c r="DI1" s="390"/>
      <c r="DJ1" s="390"/>
      <c r="DK1" s="390"/>
      <c r="DL1" s="390"/>
      <c r="DM1" s="390"/>
      <c r="DN1" s="390"/>
      <c r="DO1" s="390"/>
      <c r="DP1" s="390"/>
      <c r="DQ1" s="390"/>
      <c r="DR1" s="390"/>
      <c r="DS1" s="390"/>
      <c r="DT1" s="390"/>
      <c r="DU1" s="390"/>
      <c r="DV1" s="390"/>
      <c r="DW1" s="390"/>
      <c r="DX1" s="390"/>
      <c r="DY1" s="390"/>
      <c r="DZ1" s="390"/>
      <c r="EA1" s="390"/>
      <c r="EB1" s="390"/>
      <c r="EC1" s="390"/>
      <c r="ED1" s="390"/>
      <c r="EE1" s="390"/>
      <c r="EF1" s="390"/>
      <c r="EG1" s="391"/>
      <c r="EH1" s="389" t="s">
        <v>677</v>
      </c>
      <c r="EI1" s="390"/>
      <c r="EJ1" s="390"/>
      <c r="EK1" s="390"/>
      <c r="EL1" s="390"/>
      <c r="EM1" s="390"/>
      <c r="EN1" s="390"/>
      <c r="EO1" s="390"/>
      <c r="EP1" s="390"/>
      <c r="EQ1" s="390"/>
      <c r="ER1" s="390"/>
      <c r="ES1" s="390"/>
      <c r="ET1" s="390"/>
      <c r="EU1" s="390"/>
      <c r="EV1" s="390"/>
      <c r="EW1" s="390"/>
      <c r="EX1" s="390"/>
      <c r="EY1" s="390"/>
      <c r="EZ1" s="390"/>
      <c r="FA1" s="390"/>
      <c r="FB1" s="390"/>
      <c r="FC1" s="390"/>
      <c r="FD1" s="390"/>
      <c r="FE1" s="390"/>
      <c r="FF1" s="390"/>
      <c r="FG1" s="390"/>
      <c r="FH1" s="391"/>
      <c r="FI1" s="389" t="s">
        <v>677</v>
      </c>
      <c r="FJ1" s="390"/>
      <c r="FK1" s="390"/>
      <c r="FL1" s="390"/>
      <c r="FM1" s="390"/>
      <c r="FN1" s="390"/>
      <c r="FO1" s="390"/>
      <c r="FP1" s="390"/>
      <c r="FQ1" s="390"/>
      <c r="FR1" s="390"/>
      <c r="FS1" s="390"/>
      <c r="FT1" s="390"/>
      <c r="FU1" s="390"/>
      <c r="FV1" s="390"/>
      <c r="FW1" s="390"/>
      <c r="FX1" s="390"/>
      <c r="FY1" s="390"/>
      <c r="FZ1" s="390"/>
      <c r="GA1" s="390"/>
      <c r="GB1" s="390"/>
      <c r="GC1" s="390"/>
      <c r="GD1" s="390"/>
      <c r="GE1" s="390"/>
      <c r="GF1" s="390"/>
      <c r="GG1" s="390"/>
      <c r="GH1" s="390"/>
      <c r="GI1" s="391"/>
      <c r="GJ1" s="389" t="s">
        <v>677</v>
      </c>
      <c r="GK1" s="390"/>
      <c r="GL1" s="390"/>
      <c r="GM1" s="390"/>
      <c r="GN1" s="390"/>
      <c r="GO1" s="390"/>
      <c r="GP1" s="390"/>
      <c r="GQ1" s="390"/>
      <c r="GR1" s="390"/>
      <c r="GS1" s="390"/>
      <c r="GT1" s="390"/>
      <c r="GU1" s="390"/>
      <c r="GV1" s="390"/>
      <c r="GW1" s="390"/>
      <c r="GX1" s="390"/>
      <c r="GY1" s="390"/>
      <c r="GZ1" s="390"/>
      <c r="HA1" s="390"/>
      <c r="HB1" s="390"/>
      <c r="HC1" s="390"/>
      <c r="HD1" s="390"/>
      <c r="HE1" s="390"/>
      <c r="HF1" s="390"/>
      <c r="HG1" s="390"/>
      <c r="HH1" s="390"/>
      <c r="HI1" s="390"/>
      <c r="HJ1" s="391"/>
      <c r="HK1" s="416" t="s">
        <v>602</v>
      </c>
    </row>
    <row r="2" spans="1:225" ht="21" customHeight="1">
      <c r="A2" s="410" t="s">
        <v>624</v>
      </c>
      <c r="B2" s="411"/>
      <c r="C2" s="392" t="str">
        <f>CONCATENATE("Semester ",'1.Basic Info'!F7, "  Formative Scores")</f>
        <v>Semester   Formative Scores</v>
      </c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4"/>
      <c r="AC2" s="395" t="s">
        <v>644</v>
      </c>
      <c r="AD2" s="392" t="str">
        <f>CONCATENATE("Semester ",'1.Basic Info'!F7, "  Formative Scores")</f>
        <v>Semester   Formative Scores</v>
      </c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4"/>
      <c r="BD2" s="395" t="s">
        <v>644</v>
      </c>
      <c r="BE2" s="392" t="str">
        <f>CONCATENATE("Semester ",'1.Basic Info'!F7, "  Formative Scores")</f>
        <v>Semester   Formative Scores</v>
      </c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4"/>
      <c r="CE2" s="395" t="s">
        <v>644</v>
      </c>
      <c r="CF2" s="392" t="str">
        <f>CONCATENATE("Semester ",'1.Basic Info'!F7, "  Formative Scores")</f>
        <v>Semester   Formative Scores</v>
      </c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93"/>
      <c r="CW2" s="393"/>
      <c r="CX2" s="393"/>
      <c r="CY2" s="393"/>
      <c r="CZ2" s="393"/>
      <c r="DA2" s="393"/>
      <c r="DB2" s="393"/>
      <c r="DC2" s="393"/>
      <c r="DD2" s="393"/>
      <c r="DE2" s="394"/>
      <c r="DF2" s="395" t="s">
        <v>644</v>
      </c>
      <c r="DG2" s="392" t="str">
        <f>CONCATENATE("Semester ",'1.Basic Info'!F7, "  Formative Scores")</f>
        <v>Semester   Formative Scores</v>
      </c>
      <c r="DH2" s="393"/>
      <c r="DI2" s="393"/>
      <c r="DJ2" s="393"/>
      <c r="DK2" s="393"/>
      <c r="DL2" s="393"/>
      <c r="DM2" s="393"/>
      <c r="DN2" s="393"/>
      <c r="DO2" s="393"/>
      <c r="DP2" s="393"/>
      <c r="DQ2" s="393"/>
      <c r="DR2" s="393"/>
      <c r="DS2" s="393"/>
      <c r="DT2" s="393"/>
      <c r="DU2" s="393"/>
      <c r="DV2" s="393"/>
      <c r="DW2" s="393"/>
      <c r="DX2" s="393"/>
      <c r="DY2" s="393"/>
      <c r="DZ2" s="393"/>
      <c r="EA2" s="393"/>
      <c r="EB2" s="393"/>
      <c r="EC2" s="393"/>
      <c r="ED2" s="393"/>
      <c r="EE2" s="393"/>
      <c r="EF2" s="394"/>
      <c r="EG2" s="395" t="s">
        <v>644</v>
      </c>
      <c r="EH2" s="392" t="str">
        <f>CONCATENATE("Semester ",'1.Basic Info'!F7, "  Formative Scores")</f>
        <v>Semester   Formative Scores</v>
      </c>
      <c r="EI2" s="393"/>
      <c r="EJ2" s="393"/>
      <c r="EK2" s="393"/>
      <c r="EL2" s="393"/>
      <c r="EM2" s="393"/>
      <c r="EN2" s="393"/>
      <c r="EO2" s="393"/>
      <c r="EP2" s="393"/>
      <c r="EQ2" s="393"/>
      <c r="ER2" s="393"/>
      <c r="ES2" s="393"/>
      <c r="ET2" s="393"/>
      <c r="EU2" s="393"/>
      <c r="EV2" s="393"/>
      <c r="EW2" s="393"/>
      <c r="EX2" s="393"/>
      <c r="EY2" s="393"/>
      <c r="EZ2" s="393"/>
      <c r="FA2" s="393"/>
      <c r="FB2" s="393"/>
      <c r="FC2" s="393"/>
      <c r="FD2" s="393"/>
      <c r="FE2" s="393"/>
      <c r="FF2" s="393"/>
      <c r="FG2" s="394"/>
      <c r="FH2" s="395" t="s">
        <v>644</v>
      </c>
      <c r="FI2" s="392" t="str">
        <f>CONCATENATE("Semester ",'1.Basic Info'!F7, "  Formative Scores")</f>
        <v>Semester   Formative Scores</v>
      </c>
      <c r="FJ2" s="393"/>
      <c r="FK2" s="393"/>
      <c r="FL2" s="393"/>
      <c r="FM2" s="393"/>
      <c r="FN2" s="393"/>
      <c r="FO2" s="393"/>
      <c r="FP2" s="393"/>
      <c r="FQ2" s="393"/>
      <c r="FR2" s="393"/>
      <c r="FS2" s="393"/>
      <c r="FT2" s="393"/>
      <c r="FU2" s="393"/>
      <c r="FV2" s="393"/>
      <c r="FW2" s="393"/>
      <c r="FX2" s="393"/>
      <c r="FY2" s="393"/>
      <c r="FZ2" s="393"/>
      <c r="GA2" s="393"/>
      <c r="GB2" s="393"/>
      <c r="GC2" s="393"/>
      <c r="GD2" s="393"/>
      <c r="GE2" s="393"/>
      <c r="GF2" s="393"/>
      <c r="GG2" s="393"/>
      <c r="GH2" s="394"/>
      <c r="GI2" s="395" t="s">
        <v>644</v>
      </c>
      <c r="GJ2" s="392" t="str">
        <f>CONCATENATE("Semester ",'1.Basic Info'!F7, "  Formative Scores")</f>
        <v>Semester   Formative Scores</v>
      </c>
      <c r="GK2" s="393"/>
      <c r="GL2" s="393"/>
      <c r="GM2" s="393"/>
      <c r="GN2" s="393"/>
      <c r="GO2" s="393"/>
      <c r="GP2" s="393"/>
      <c r="GQ2" s="393"/>
      <c r="GR2" s="393"/>
      <c r="GS2" s="393"/>
      <c r="GT2" s="393"/>
      <c r="GU2" s="393"/>
      <c r="GV2" s="393"/>
      <c r="GW2" s="393"/>
      <c r="GX2" s="393"/>
      <c r="GY2" s="393"/>
      <c r="GZ2" s="393"/>
      <c r="HA2" s="393"/>
      <c r="HB2" s="393"/>
      <c r="HC2" s="393"/>
      <c r="HD2" s="393"/>
      <c r="HE2" s="393"/>
      <c r="HF2" s="393"/>
      <c r="HG2" s="393"/>
      <c r="HH2" s="393"/>
      <c r="HI2" s="394"/>
      <c r="HJ2" s="395" t="s">
        <v>644</v>
      </c>
      <c r="HK2" s="416"/>
    </row>
    <row r="3" spans="1:225" ht="21" customHeight="1">
      <c r="A3" s="412"/>
      <c r="B3" s="413"/>
      <c r="C3" s="295" t="s">
        <v>632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400"/>
      <c r="AC3" s="396"/>
      <c r="AD3" s="295" t="s">
        <v>632</v>
      </c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9"/>
      <c r="BA3" s="399"/>
      <c r="BB3" s="399"/>
      <c r="BC3" s="400"/>
      <c r="BD3" s="396"/>
      <c r="BE3" s="295" t="s">
        <v>632</v>
      </c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400"/>
      <c r="CE3" s="396"/>
      <c r="CF3" s="295" t="s">
        <v>632</v>
      </c>
      <c r="CG3" s="399"/>
      <c r="CH3" s="399"/>
      <c r="CI3" s="399"/>
      <c r="CJ3" s="399"/>
      <c r="CK3" s="399"/>
      <c r="CL3" s="399"/>
      <c r="CM3" s="399"/>
      <c r="CN3" s="399"/>
      <c r="CO3" s="399"/>
      <c r="CP3" s="399"/>
      <c r="CQ3" s="399"/>
      <c r="CR3" s="399"/>
      <c r="CS3" s="399"/>
      <c r="CT3" s="399"/>
      <c r="CU3" s="399"/>
      <c r="CV3" s="399"/>
      <c r="CW3" s="399"/>
      <c r="CX3" s="399"/>
      <c r="CY3" s="399"/>
      <c r="CZ3" s="399"/>
      <c r="DA3" s="399"/>
      <c r="DB3" s="399"/>
      <c r="DC3" s="399"/>
      <c r="DD3" s="399"/>
      <c r="DE3" s="400"/>
      <c r="DF3" s="396"/>
      <c r="DG3" s="295" t="s">
        <v>632</v>
      </c>
      <c r="DH3" s="399"/>
      <c r="DI3" s="399"/>
      <c r="DJ3" s="399"/>
      <c r="DK3" s="399"/>
      <c r="DL3" s="399"/>
      <c r="DM3" s="399"/>
      <c r="DN3" s="399"/>
      <c r="DO3" s="399"/>
      <c r="DP3" s="399"/>
      <c r="DQ3" s="399"/>
      <c r="DR3" s="399"/>
      <c r="DS3" s="399"/>
      <c r="DT3" s="399"/>
      <c r="DU3" s="399"/>
      <c r="DV3" s="399"/>
      <c r="DW3" s="399"/>
      <c r="DX3" s="399"/>
      <c r="DY3" s="399"/>
      <c r="DZ3" s="399"/>
      <c r="EA3" s="399"/>
      <c r="EB3" s="399"/>
      <c r="EC3" s="399"/>
      <c r="ED3" s="399"/>
      <c r="EE3" s="399"/>
      <c r="EF3" s="400"/>
      <c r="EG3" s="396"/>
      <c r="EH3" s="295" t="s">
        <v>632</v>
      </c>
      <c r="EI3" s="399"/>
      <c r="EJ3" s="399"/>
      <c r="EK3" s="399"/>
      <c r="EL3" s="399"/>
      <c r="EM3" s="399"/>
      <c r="EN3" s="399"/>
      <c r="EO3" s="399"/>
      <c r="EP3" s="399"/>
      <c r="EQ3" s="399"/>
      <c r="ER3" s="399"/>
      <c r="ES3" s="399"/>
      <c r="ET3" s="399"/>
      <c r="EU3" s="399"/>
      <c r="EV3" s="399"/>
      <c r="EW3" s="399"/>
      <c r="EX3" s="399"/>
      <c r="EY3" s="399"/>
      <c r="EZ3" s="399"/>
      <c r="FA3" s="399"/>
      <c r="FB3" s="399"/>
      <c r="FC3" s="399"/>
      <c r="FD3" s="399"/>
      <c r="FE3" s="399"/>
      <c r="FF3" s="399"/>
      <c r="FG3" s="400"/>
      <c r="FH3" s="396"/>
      <c r="FI3" s="295" t="s">
        <v>632</v>
      </c>
      <c r="FJ3" s="399"/>
      <c r="FK3" s="399"/>
      <c r="FL3" s="399"/>
      <c r="FM3" s="399"/>
      <c r="FN3" s="399"/>
      <c r="FO3" s="399"/>
      <c r="FP3" s="399"/>
      <c r="FQ3" s="399"/>
      <c r="FR3" s="399"/>
      <c r="FS3" s="399"/>
      <c r="FT3" s="399"/>
      <c r="FU3" s="399"/>
      <c r="FV3" s="399"/>
      <c r="FW3" s="399"/>
      <c r="FX3" s="399"/>
      <c r="FY3" s="399"/>
      <c r="FZ3" s="399"/>
      <c r="GA3" s="399"/>
      <c r="GB3" s="399"/>
      <c r="GC3" s="399"/>
      <c r="GD3" s="399"/>
      <c r="GE3" s="399"/>
      <c r="GF3" s="399"/>
      <c r="GG3" s="399"/>
      <c r="GH3" s="400"/>
      <c r="GI3" s="396"/>
      <c r="GJ3" s="295" t="s">
        <v>632</v>
      </c>
      <c r="GK3" s="399"/>
      <c r="GL3" s="399"/>
      <c r="GM3" s="399"/>
      <c r="GN3" s="399"/>
      <c r="GO3" s="399"/>
      <c r="GP3" s="399"/>
      <c r="GQ3" s="399"/>
      <c r="GR3" s="399"/>
      <c r="GS3" s="399"/>
      <c r="GT3" s="399"/>
      <c r="GU3" s="399"/>
      <c r="GV3" s="399"/>
      <c r="GW3" s="399"/>
      <c r="GX3" s="399"/>
      <c r="GY3" s="399"/>
      <c r="GZ3" s="399"/>
      <c r="HA3" s="399"/>
      <c r="HB3" s="399"/>
      <c r="HC3" s="399"/>
      <c r="HD3" s="399"/>
      <c r="HE3" s="399"/>
      <c r="HF3" s="399"/>
      <c r="HG3" s="399"/>
      <c r="HH3" s="399"/>
      <c r="HI3" s="400"/>
      <c r="HJ3" s="396"/>
      <c r="HK3" s="416"/>
    </row>
    <row r="4" spans="1:225" ht="21" customHeight="1">
      <c r="A4" s="412"/>
      <c r="B4" s="413"/>
      <c r="C4" s="333" t="s">
        <v>678</v>
      </c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2"/>
      <c r="AC4" s="397"/>
      <c r="AD4" s="333" t="s">
        <v>678</v>
      </c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401"/>
      <c r="AQ4" s="401"/>
      <c r="AR4" s="401"/>
      <c r="AS4" s="401"/>
      <c r="AT4" s="401"/>
      <c r="AU4" s="401"/>
      <c r="AV4" s="401"/>
      <c r="AW4" s="401"/>
      <c r="AX4" s="401"/>
      <c r="AY4" s="401"/>
      <c r="AZ4" s="401"/>
      <c r="BA4" s="401"/>
      <c r="BB4" s="401"/>
      <c r="BC4" s="402"/>
      <c r="BD4" s="397"/>
      <c r="BE4" s="333" t="s">
        <v>678</v>
      </c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1"/>
      <c r="BQ4" s="401"/>
      <c r="BR4" s="401"/>
      <c r="BS4" s="401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2"/>
      <c r="CE4" s="397"/>
      <c r="CF4" s="333" t="s">
        <v>678</v>
      </c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1"/>
      <c r="CV4" s="401"/>
      <c r="CW4" s="401"/>
      <c r="CX4" s="401"/>
      <c r="CY4" s="401"/>
      <c r="CZ4" s="401"/>
      <c r="DA4" s="401"/>
      <c r="DB4" s="401"/>
      <c r="DC4" s="401"/>
      <c r="DD4" s="401"/>
      <c r="DE4" s="402"/>
      <c r="DF4" s="397"/>
      <c r="DG4" s="333" t="s">
        <v>678</v>
      </c>
      <c r="DH4" s="401"/>
      <c r="DI4" s="401"/>
      <c r="DJ4" s="401"/>
      <c r="DK4" s="401"/>
      <c r="DL4" s="401"/>
      <c r="DM4" s="401"/>
      <c r="DN4" s="401"/>
      <c r="DO4" s="401"/>
      <c r="DP4" s="401"/>
      <c r="DQ4" s="401"/>
      <c r="DR4" s="401"/>
      <c r="DS4" s="401"/>
      <c r="DT4" s="401"/>
      <c r="DU4" s="401"/>
      <c r="DV4" s="401"/>
      <c r="DW4" s="401"/>
      <c r="DX4" s="401"/>
      <c r="DY4" s="401"/>
      <c r="DZ4" s="401"/>
      <c r="EA4" s="401"/>
      <c r="EB4" s="401"/>
      <c r="EC4" s="401"/>
      <c r="ED4" s="401"/>
      <c r="EE4" s="401"/>
      <c r="EF4" s="402"/>
      <c r="EG4" s="397"/>
      <c r="EH4" s="333" t="s">
        <v>678</v>
      </c>
      <c r="EI4" s="401"/>
      <c r="EJ4" s="401"/>
      <c r="EK4" s="401"/>
      <c r="EL4" s="401"/>
      <c r="EM4" s="401"/>
      <c r="EN4" s="401"/>
      <c r="EO4" s="401"/>
      <c r="EP4" s="401"/>
      <c r="EQ4" s="401"/>
      <c r="ER4" s="401"/>
      <c r="ES4" s="401"/>
      <c r="ET4" s="401"/>
      <c r="EU4" s="401"/>
      <c r="EV4" s="401"/>
      <c r="EW4" s="401"/>
      <c r="EX4" s="401"/>
      <c r="EY4" s="401"/>
      <c r="EZ4" s="401"/>
      <c r="FA4" s="401"/>
      <c r="FB4" s="401"/>
      <c r="FC4" s="401"/>
      <c r="FD4" s="401"/>
      <c r="FE4" s="401"/>
      <c r="FF4" s="401"/>
      <c r="FG4" s="402"/>
      <c r="FH4" s="397"/>
      <c r="FI4" s="333" t="s">
        <v>678</v>
      </c>
      <c r="FJ4" s="401"/>
      <c r="FK4" s="401"/>
      <c r="FL4" s="401"/>
      <c r="FM4" s="401"/>
      <c r="FN4" s="401"/>
      <c r="FO4" s="401"/>
      <c r="FP4" s="401"/>
      <c r="FQ4" s="401"/>
      <c r="FR4" s="401"/>
      <c r="FS4" s="401"/>
      <c r="FT4" s="401"/>
      <c r="FU4" s="401"/>
      <c r="FV4" s="401"/>
      <c r="FW4" s="401"/>
      <c r="FX4" s="401"/>
      <c r="FY4" s="401"/>
      <c r="FZ4" s="401"/>
      <c r="GA4" s="401"/>
      <c r="GB4" s="401"/>
      <c r="GC4" s="401"/>
      <c r="GD4" s="401"/>
      <c r="GE4" s="401"/>
      <c r="GF4" s="401"/>
      <c r="GG4" s="401"/>
      <c r="GH4" s="402"/>
      <c r="GI4" s="397"/>
      <c r="GJ4" s="333" t="s">
        <v>678</v>
      </c>
      <c r="GK4" s="401"/>
      <c r="GL4" s="401"/>
      <c r="GM4" s="401"/>
      <c r="GN4" s="401"/>
      <c r="GO4" s="401"/>
      <c r="GP4" s="401"/>
      <c r="GQ4" s="401"/>
      <c r="GR4" s="401"/>
      <c r="GS4" s="401"/>
      <c r="GT4" s="401"/>
      <c r="GU4" s="401"/>
      <c r="GV4" s="401"/>
      <c r="GW4" s="401"/>
      <c r="GX4" s="401"/>
      <c r="GY4" s="401"/>
      <c r="GZ4" s="401"/>
      <c r="HA4" s="401"/>
      <c r="HB4" s="401"/>
      <c r="HC4" s="401"/>
      <c r="HD4" s="401"/>
      <c r="HE4" s="401"/>
      <c r="HF4" s="401"/>
      <c r="HG4" s="401"/>
      <c r="HH4" s="401"/>
      <c r="HI4" s="402"/>
      <c r="HJ4" s="397"/>
      <c r="HK4" s="416"/>
    </row>
    <row r="5" spans="1:225" ht="21" customHeight="1">
      <c r="A5" s="412"/>
      <c r="B5" s="413"/>
      <c r="C5" s="403" t="s">
        <v>630</v>
      </c>
      <c r="D5" s="404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8"/>
      <c r="AC5" s="397"/>
      <c r="AD5" s="403" t="s">
        <v>630</v>
      </c>
      <c r="AE5" s="404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8"/>
      <c r="BD5" s="397"/>
      <c r="BE5" s="403" t="s">
        <v>630</v>
      </c>
      <c r="BF5" s="404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06"/>
      <c r="CD5" s="408"/>
      <c r="CE5" s="397"/>
      <c r="CF5" s="403" t="s">
        <v>630</v>
      </c>
      <c r="CG5" s="404"/>
      <c r="CH5" s="406"/>
      <c r="CI5" s="406"/>
      <c r="CJ5" s="406"/>
      <c r="CK5" s="406"/>
      <c r="CL5" s="406"/>
      <c r="CM5" s="406"/>
      <c r="CN5" s="406"/>
      <c r="CO5" s="406"/>
      <c r="CP5" s="406"/>
      <c r="CQ5" s="406"/>
      <c r="CR5" s="406"/>
      <c r="CS5" s="406"/>
      <c r="CT5" s="406"/>
      <c r="CU5" s="406"/>
      <c r="CV5" s="406"/>
      <c r="CW5" s="406"/>
      <c r="CX5" s="406"/>
      <c r="CY5" s="406"/>
      <c r="CZ5" s="406"/>
      <c r="DA5" s="406"/>
      <c r="DB5" s="406"/>
      <c r="DC5" s="406"/>
      <c r="DD5" s="406"/>
      <c r="DE5" s="408"/>
      <c r="DF5" s="397"/>
      <c r="DG5" s="403" t="s">
        <v>630</v>
      </c>
      <c r="DH5" s="404"/>
      <c r="DI5" s="406"/>
      <c r="DJ5" s="406"/>
      <c r="DK5" s="406"/>
      <c r="DL5" s="406"/>
      <c r="DM5" s="406"/>
      <c r="DN5" s="406"/>
      <c r="DO5" s="406"/>
      <c r="DP5" s="406"/>
      <c r="DQ5" s="406"/>
      <c r="DR5" s="406"/>
      <c r="DS5" s="406"/>
      <c r="DT5" s="406"/>
      <c r="DU5" s="406"/>
      <c r="DV5" s="406"/>
      <c r="DW5" s="406"/>
      <c r="DX5" s="406"/>
      <c r="DY5" s="406"/>
      <c r="DZ5" s="406"/>
      <c r="EA5" s="406"/>
      <c r="EB5" s="406"/>
      <c r="EC5" s="406"/>
      <c r="ED5" s="406"/>
      <c r="EE5" s="406"/>
      <c r="EF5" s="408"/>
      <c r="EG5" s="397"/>
      <c r="EH5" s="403" t="s">
        <v>630</v>
      </c>
      <c r="EI5" s="404"/>
      <c r="EJ5" s="406"/>
      <c r="EK5" s="406"/>
      <c r="EL5" s="406"/>
      <c r="EM5" s="406"/>
      <c r="EN5" s="406"/>
      <c r="EO5" s="406"/>
      <c r="EP5" s="406"/>
      <c r="EQ5" s="406"/>
      <c r="ER5" s="406"/>
      <c r="ES5" s="406"/>
      <c r="ET5" s="406"/>
      <c r="EU5" s="406"/>
      <c r="EV5" s="406"/>
      <c r="EW5" s="406"/>
      <c r="EX5" s="406"/>
      <c r="EY5" s="406"/>
      <c r="EZ5" s="406"/>
      <c r="FA5" s="406"/>
      <c r="FB5" s="406"/>
      <c r="FC5" s="406"/>
      <c r="FD5" s="406"/>
      <c r="FE5" s="406"/>
      <c r="FF5" s="406"/>
      <c r="FG5" s="408"/>
      <c r="FH5" s="397"/>
      <c r="FI5" s="403" t="s">
        <v>630</v>
      </c>
      <c r="FJ5" s="404"/>
      <c r="FK5" s="406"/>
      <c r="FL5" s="406"/>
      <c r="FM5" s="406"/>
      <c r="FN5" s="406"/>
      <c r="FO5" s="406"/>
      <c r="FP5" s="406"/>
      <c r="FQ5" s="406"/>
      <c r="FR5" s="406"/>
      <c r="FS5" s="406"/>
      <c r="FT5" s="406"/>
      <c r="FU5" s="406"/>
      <c r="FV5" s="406"/>
      <c r="FW5" s="406"/>
      <c r="FX5" s="406"/>
      <c r="FY5" s="406"/>
      <c r="FZ5" s="406"/>
      <c r="GA5" s="406"/>
      <c r="GB5" s="406"/>
      <c r="GC5" s="406"/>
      <c r="GD5" s="406"/>
      <c r="GE5" s="406"/>
      <c r="GF5" s="406"/>
      <c r="GG5" s="406"/>
      <c r="GH5" s="408"/>
      <c r="GI5" s="397"/>
      <c r="GJ5" s="403" t="s">
        <v>630</v>
      </c>
      <c r="GK5" s="404"/>
      <c r="GL5" s="406"/>
      <c r="GM5" s="406"/>
      <c r="GN5" s="406"/>
      <c r="GO5" s="406"/>
      <c r="GP5" s="406"/>
      <c r="GQ5" s="406"/>
      <c r="GR5" s="406"/>
      <c r="GS5" s="406"/>
      <c r="GT5" s="406"/>
      <c r="GU5" s="406"/>
      <c r="GV5" s="406"/>
      <c r="GW5" s="406"/>
      <c r="GX5" s="406"/>
      <c r="GY5" s="406"/>
      <c r="GZ5" s="406"/>
      <c r="HA5" s="406"/>
      <c r="HB5" s="406"/>
      <c r="HC5" s="406"/>
      <c r="HD5" s="406"/>
      <c r="HE5" s="406"/>
      <c r="HF5" s="406"/>
      <c r="HG5" s="406"/>
      <c r="HH5" s="406"/>
      <c r="HI5" s="408"/>
      <c r="HJ5" s="397"/>
      <c r="HK5" s="416"/>
    </row>
    <row r="6" spans="1:225" ht="22.5" customHeight="1" thickBot="1">
      <c r="A6" s="412"/>
      <c r="B6" s="413"/>
      <c r="C6" s="403"/>
      <c r="D6" s="405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9"/>
      <c r="AC6" s="398"/>
      <c r="AD6" s="403"/>
      <c r="AE6" s="405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9"/>
      <c r="BD6" s="398"/>
      <c r="BE6" s="403"/>
      <c r="BF6" s="405"/>
      <c r="BG6" s="407"/>
      <c r="BH6" s="407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7"/>
      <c r="BY6" s="407"/>
      <c r="BZ6" s="407"/>
      <c r="CA6" s="407"/>
      <c r="CB6" s="407"/>
      <c r="CC6" s="407"/>
      <c r="CD6" s="409"/>
      <c r="CE6" s="398"/>
      <c r="CF6" s="403"/>
      <c r="CG6" s="405"/>
      <c r="CH6" s="407"/>
      <c r="CI6" s="407"/>
      <c r="CJ6" s="407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407"/>
      <c r="CX6" s="407"/>
      <c r="CY6" s="407"/>
      <c r="CZ6" s="407"/>
      <c r="DA6" s="407"/>
      <c r="DB6" s="407"/>
      <c r="DC6" s="407"/>
      <c r="DD6" s="407"/>
      <c r="DE6" s="409"/>
      <c r="DF6" s="398"/>
      <c r="DG6" s="403"/>
      <c r="DH6" s="405"/>
      <c r="DI6" s="407"/>
      <c r="DJ6" s="407"/>
      <c r="DK6" s="407"/>
      <c r="DL6" s="407"/>
      <c r="DM6" s="407"/>
      <c r="DN6" s="407"/>
      <c r="DO6" s="407"/>
      <c r="DP6" s="407"/>
      <c r="DQ6" s="407"/>
      <c r="DR6" s="407"/>
      <c r="DS6" s="407"/>
      <c r="DT6" s="407"/>
      <c r="DU6" s="407"/>
      <c r="DV6" s="407"/>
      <c r="DW6" s="407"/>
      <c r="DX6" s="407"/>
      <c r="DY6" s="407"/>
      <c r="DZ6" s="407"/>
      <c r="EA6" s="407"/>
      <c r="EB6" s="407"/>
      <c r="EC6" s="407"/>
      <c r="ED6" s="407"/>
      <c r="EE6" s="407"/>
      <c r="EF6" s="409"/>
      <c r="EG6" s="398"/>
      <c r="EH6" s="403"/>
      <c r="EI6" s="405"/>
      <c r="EJ6" s="407"/>
      <c r="EK6" s="407"/>
      <c r="EL6" s="407"/>
      <c r="EM6" s="407"/>
      <c r="EN6" s="407"/>
      <c r="EO6" s="407"/>
      <c r="EP6" s="407"/>
      <c r="EQ6" s="407"/>
      <c r="ER6" s="407"/>
      <c r="ES6" s="407"/>
      <c r="ET6" s="407"/>
      <c r="EU6" s="407"/>
      <c r="EV6" s="407"/>
      <c r="EW6" s="407"/>
      <c r="EX6" s="407"/>
      <c r="EY6" s="407"/>
      <c r="EZ6" s="407"/>
      <c r="FA6" s="407"/>
      <c r="FB6" s="407"/>
      <c r="FC6" s="407"/>
      <c r="FD6" s="407"/>
      <c r="FE6" s="407"/>
      <c r="FF6" s="407"/>
      <c r="FG6" s="409"/>
      <c r="FH6" s="398"/>
      <c r="FI6" s="403"/>
      <c r="FJ6" s="405"/>
      <c r="FK6" s="407"/>
      <c r="FL6" s="407"/>
      <c r="FM6" s="407"/>
      <c r="FN6" s="407"/>
      <c r="FO6" s="407"/>
      <c r="FP6" s="407"/>
      <c r="FQ6" s="407"/>
      <c r="FR6" s="407"/>
      <c r="FS6" s="407"/>
      <c r="FT6" s="407"/>
      <c r="FU6" s="407"/>
      <c r="FV6" s="407"/>
      <c r="FW6" s="407"/>
      <c r="FX6" s="407"/>
      <c r="FY6" s="407"/>
      <c r="FZ6" s="407"/>
      <c r="GA6" s="407"/>
      <c r="GB6" s="407"/>
      <c r="GC6" s="407"/>
      <c r="GD6" s="407"/>
      <c r="GE6" s="407"/>
      <c r="GF6" s="407"/>
      <c r="GG6" s="407"/>
      <c r="GH6" s="409"/>
      <c r="GI6" s="398"/>
      <c r="GJ6" s="403"/>
      <c r="GK6" s="405"/>
      <c r="GL6" s="407"/>
      <c r="GM6" s="407"/>
      <c r="GN6" s="407"/>
      <c r="GO6" s="407"/>
      <c r="GP6" s="407"/>
      <c r="GQ6" s="407"/>
      <c r="GR6" s="407"/>
      <c r="GS6" s="407"/>
      <c r="GT6" s="407"/>
      <c r="GU6" s="407"/>
      <c r="GV6" s="407"/>
      <c r="GW6" s="407"/>
      <c r="GX6" s="407"/>
      <c r="GY6" s="407"/>
      <c r="GZ6" s="407"/>
      <c r="HA6" s="407"/>
      <c r="HB6" s="407"/>
      <c r="HC6" s="407"/>
      <c r="HD6" s="407"/>
      <c r="HE6" s="407"/>
      <c r="HF6" s="407"/>
      <c r="HG6" s="407"/>
      <c r="HH6" s="407"/>
      <c r="HI6" s="409"/>
      <c r="HJ6" s="398"/>
      <c r="HK6" s="416"/>
      <c r="HL6" s="418" t="s">
        <v>69</v>
      </c>
      <c r="HM6" s="418"/>
      <c r="HN6" s="418"/>
      <c r="HO6" s="418"/>
      <c r="HP6" s="418"/>
      <c r="HQ6" s="418"/>
    </row>
    <row r="7" spans="1:225" ht="19.5" customHeight="1" thickBot="1">
      <c r="A7" s="414"/>
      <c r="B7" s="415"/>
      <c r="C7" s="332" t="s">
        <v>633</v>
      </c>
      <c r="D7" s="300"/>
      <c r="E7" s="300"/>
      <c r="F7" s="300"/>
      <c r="G7" s="147"/>
      <c r="H7" s="147"/>
      <c r="I7" s="147"/>
      <c r="J7" s="147"/>
      <c r="K7" s="147"/>
      <c r="L7" s="147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296"/>
      <c r="AC7" s="136" t="str">
        <f>IF(SUM(D7:AB7)=0,"",SUM(D7:AB7))</f>
        <v/>
      </c>
      <c r="AD7" s="332" t="s">
        <v>633</v>
      </c>
      <c r="AE7" s="300"/>
      <c r="AF7" s="300"/>
      <c r="AG7" s="300"/>
      <c r="AH7" s="147"/>
      <c r="AI7" s="147"/>
      <c r="AJ7" s="147"/>
      <c r="AK7" s="147"/>
      <c r="AL7" s="147"/>
      <c r="AM7" s="147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296"/>
      <c r="BD7" s="136" t="str">
        <f>IF(SUM(AE7:BC7)=0,"",SUM(AE7:BC7))</f>
        <v/>
      </c>
      <c r="BE7" s="332" t="s">
        <v>633</v>
      </c>
      <c r="BF7" s="300"/>
      <c r="BG7" s="300"/>
      <c r="BH7" s="300"/>
      <c r="BI7" s="147"/>
      <c r="BJ7" s="147"/>
      <c r="BK7" s="147"/>
      <c r="BL7" s="147"/>
      <c r="BM7" s="147"/>
      <c r="BN7" s="147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296"/>
      <c r="CE7" s="136" t="str">
        <f>IF(SUM(BF7:CD7)=0,"",SUM(BF7:CD7))</f>
        <v/>
      </c>
      <c r="CF7" s="332" t="s">
        <v>633</v>
      </c>
      <c r="CG7" s="300"/>
      <c r="CH7" s="300"/>
      <c r="CI7" s="300"/>
      <c r="CJ7" s="147"/>
      <c r="CK7" s="147"/>
      <c r="CL7" s="147"/>
      <c r="CM7" s="147"/>
      <c r="CN7" s="147"/>
      <c r="CO7" s="147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296"/>
      <c r="DF7" s="136" t="str">
        <f>IF(SUM(CG7:DE7)=0,"",SUM(CG7:DE7))</f>
        <v/>
      </c>
      <c r="DG7" s="332" t="s">
        <v>633</v>
      </c>
      <c r="DH7" s="300"/>
      <c r="DI7" s="300"/>
      <c r="DJ7" s="300"/>
      <c r="DK7" s="147"/>
      <c r="DL7" s="147"/>
      <c r="DM7" s="147"/>
      <c r="DN7" s="147"/>
      <c r="DO7" s="147"/>
      <c r="DP7" s="147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296"/>
      <c r="EG7" s="136" t="str">
        <f>IF(SUM(DH7:EF7)=0,"",SUM(DH7:EF7))</f>
        <v/>
      </c>
      <c r="EH7" s="332" t="s">
        <v>633</v>
      </c>
      <c r="EI7" s="300"/>
      <c r="EJ7" s="300"/>
      <c r="EK7" s="300"/>
      <c r="EL7" s="147"/>
      <c r="EM7" s="147"/>
      <c r="EN7" s="147"/>
      <c r="EO7" s="147"/>
      <c r="EP7" s="147"/>
      <c r="EQ7" s="147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296"/>
      <c r="FH7" s="136" t="str">
        <f>IF(SUM(EI7:FG7)=0,"",SUM(EI7:FG7))</f>
        <v/>
      </c>
      <c r="FI7" s="332" t="s">
        <v>633</v>
      </c>
      <c r="FJ7" s="300"/>
      <c r="FK7" s="300"/>
      <c r="FL7" s="300"/>
      <c r="FM7" s="147"/>
      <c r="FN7" s="147"/>
      <c r="FO7" s="147"/>
      <c r="FP7" s="147"/>
      <c r="FQ7" s="147"/>
      <c r="FR7" s="147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296"/>
      <c r="GI7" s="136" t="str">
        <f>IF(SUM(FJ7:GH7)=0,"",SUM(FJ7:GH7))</f>
        <v/>
      </c>
      <c r="GJ7" s="332" t="s">
        <v>633</v>
      </c>
      <c r="GK7" s="300"/>
      <c r="GL7" s="300"/>
      <c r="GM7" s="300"/>
      <c r="GN7" s="147"/>
      <c r="GO7" s="147"/>
      <c r="GP7" s="147"/>
      <c r="GQ7" s="147"/>
      <c r="GR7" s="147"/>
      <c r="GS7" s="147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296"/>
      <c r="HJ7" s="136" t="str">
        <f>IF(SUM(GK7:HI7)=0,"",SUM(GK7:HI7))</f>
        <v/>
      </c>
      <c r="HK7" s="242">
        <f>SUM(AC7,BD7,CE7,DF7,EG7,FH7,GI7,HJ7)</f>
        <v>0</v>
      </c>
      <c r="HL7" s="417" t="s">
        <v>71</v>
      </c>
      <c r="HM7" s="417"/>
      <c r="HN7" s="417"/>
      <c r="HO7" s="417"/>
      <c r="HP7" s="417"/>
      <c r="HQ7" s="417"/>
    </row>
    <row r="8" spans="1:225" ht="18" customHeight="1">
      <c r="A8" s="85" t="str">
        <f>IF('2.Students Name'!C5="","",'2.Students Name'!C5)</f>
        <v/>
      </c>
      <c r="B8" s="86" t="str">
        <f>IF('2.Students Name'!D5="","",'2.Students Name'!D5)</f>
        <v/>
      </c>
      <c r="C8" s="188">
        <v>1</v>
      </c>
      <c r="D8" s="289"/>
      <c r="E8" s="289"/>
      <c r="F8" s="289"/>
      <c r="G8" s="289"/>
      <c r="H8" s="289"/>
      <c r="I8" s="289"/>
      <c r="J8" s="289"/>
      <c r="K8" s="289"/>
      <c r="L8" s="289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7"/>
      <c r="AC8" s="189" t="str">
        <f>IF('2.Students Name'!$R5="NQ","NQ",IF('2.Students Name'!$R5="I","I",IF('2.Students Name'!$R5="T","T",IF(OR(D8&gt;D$7,E8&gt;E$7,F8&gt;F$7,G8&gt;G$7,H8&gt;H$7,I8&gt;I$7,J8&gt;J$7,K8&gt;K$7,L8&gt;L$7,M8&gt;M$7,N8&gt;N$7,O8&gt;O$7,P8&gt;P$7,Q8&gt;Q$7,R8&gt;R$7,S8&gt;S$7,T8&gt;T$7,U8&gt;U$7,V8&gt;V$7,W8&gt;W$7,X8&gt;X$7,Y8&gt;Y$7,Z8&gt;Z$7,AA8&gt;AA$7,AB8&gt;AB$7),"",IF(SUM(D8:AB8)=0,"",SUM(D8:AB8))))))</f>
        <v/>
      </c>
      <c r="AD8" s="188">
        <v>1</v>
      </c>
      <c r="AE8" s="289"/>
      <c r="AF8" s="289"/>
      <c r="AG8" s="289"/>
      <c r="AH8" s="289"/>
      <c r="AI8" s="289"/>
      <c r="AJ8" s="289"/>
      <c r="AK8" s="289"/>
      <c r="AL8" s="289"/>
      <c r="AM8" s="289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7"/>
      <c r="BD8" s="189" t="str">
        <f>IF('2.Students Name'!$R5="NQ","NQ",IF('2.Students Name'!$R5="I","I",IF('2.Students Name'!$R5="T","T",IF(OR(AE8&gt;AE$7,AF8&gt;AF$7,AG8&gt;AG$7,AH8&gt;AH$7,AI8&gt;AI$7,AJ8&gt;AJ$7,AK8&gt;AK$7,AL8&gt;AL$7,AM8&gt;AM$7,AN8&gt;AN$7,AO8&gt;AO$7,AP8&gt;AP$7,AQ8&gt;AQ$7,AR8&gt;AR$7,AS8&gt;AS$7,AT8&gt;AT$7,AU8&gt;AU$7,AV8&gt;AV$7,AW8&gt;AW$7,AX8&gt;AX$7,AY8&gt;AY$7,AZ8&gt;AZ$7,BA8&gt;BA$7,BB8&gt;BB$7,BC8&gt;BC$7),"",IF(SUM(AE8:BC8)=0,"",SUM(AE8:BC8))))))</f>
        <v/>
      </c>
      <c r="BE8" s="188">
        <v>1</v>
      </c>
      <c r="BF8" s="289"/>
      <c r="BG8" s="289"/>
      <c r="BH8" s="289"/>
      <c r="BI8" s="289"/>
      <c r="BJ8" s="289"/>
      <c r="BK8" s="289"/>
      <c r="BL8" s="289"/>
      <c r="BM8" s="289"/>
      <c r="BN8" s="289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7"/>
      <c r="CE8" s="189" t="str">
        <f>IF('2.Students Name'!$R5="NQ","NQ",IF('2.Students Name'!$R5="I","I",IF('2.Students Name'!$R5="T","T",IF(OR(BF8&gt;BF$7,BG8&gt;BG$7,BH8&gt;BH$7,BI8&gt;BI$7,BJ8&gt;BJ$7,BK8&gt;BK$7,BL8&gt;BL$7,BM8&gt;BM$7,BN8&gt;BN$7,BO8&gt;BO$7,BP8&gt;BP$7,BQ8&gt;BQ$7,BR8&gt;BR$7,BS8&gt;BS$7,BT8&gt;BT$7,BU8&gt;BU$7,BV8&gt;BV$7,BW8&gt;BW$7,BX8&gt;BX$7,BY8&gt;BY$7,BZ8&gt;BZ$7,CA8&gt;CA$7,CB8&gt;CB$7,CC8&gt;CC$7,CD8&gt;CD$7),"",IF(SUM(BF8:CD8)=0,"",SUM(BF8:CD8))))))</f>
        <v/>
      </c>
      <c r="CF8" s="188">
        <v>1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7"/>
      <c r="DF8" s="189" t="str">
        <f>IF('2.Students Name'!$R5="NQ","NQ",IF('2.Students Name'!$R5="I","I",IF('2.Students Name'!$R5="T","T",IF(OR(CG8&gt;CG$7,CH8&gt;CH$7,CI8&gt;CI$7,CJ8&gt;CJ$7,CK8&gt;CK$7,CL8&gt;CL$7,CM8&gt;CM$7,CN8&gt;CN$7,CO8&gt;CO$7,CP8&gt;CP$7,CQ8&gt;CQ$7,CR8&gt;CR$7,CS8&gt;CS$7,CT8&gt;CT$7,CU8&gt;CU$7,CV8&gt;CV$7,CW8&gt;CW$7,CX8&gt;CX$7,CY8&gt;CY$7,CZ8&gt;CZ$7,DA8&gt;DA$7,DB8&gt;DB$7,DC8&gt;DC$7,DD8&gt;DD$7,DE8&gt;DE$7),"",IF(SUM(CG8:DE8)=0,"",SUM(CG8:DE8))))))</f>
        <v/>
      </c>
      <c r="DG8" s="188">
        <v>1</v>
      </c>
      <c r="DH8" s="289"/>
      <c r="DI8" s="289"/>
      <c r="DJ8" s="289"/>
      <c r="DK8" s="289"/>
      <c r="DL8" s="289"/>
      <c r="DM8" s="289"/>
      <c r="DN8" s="289"/>
      <c r="DO8" s="289"/>
      <c r="DP8" s="289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7"/>
      <c r="EG8" s="189" t="str">
        <f>IF('2.Students Name'!$R5="NQ","NQ",IF('2.Students Name'!$R5="I","I",IF('2.Students Name'!$R5="T","T",IF(OR(DH8&gt;DH$7,DI8&gt;DI$7,DJ8&gt;DJ$7,DK8&gt;DK$7,DL8&gt;DL$7,DM8&gt;DM$7,DN8&gt;DN$7,DO8&gt;DO$7,DP8&gt;DP$7,DQ8&gt;DQ$7,DR8&gt;DR$7,DS8&gt;DS$7,DT8&gt;DT$7,DU8&gt;DU$7,DV8&gt;DV$7,DW8&gt;DW$7,DX8&gt;DX$7,DY8&gt;DY$7,DZ8&gt;DZ$7,EA8&gt;EA$7,EB8&gt;EB$7,EC8&gt;EC$7,ED8&gt;ED$7,EE8&gt;EE$7,EF8&gt;EF$7),"",IF(SUM(DH8:EF8)=0,"",SUM(DH8:EF8))))))</f>
        <v/>
      </c>
      <c r="EH8" s="188">
        <v>1</v>
      </c>
      <c r="EI8" s="289"/>
      <c r="EJ8" s="289"/>
      <c r="EK8" s="289"/>
      <c r="EL8" s="289"/>
      <c r="EM8" s="289"/>
      <c r="EN8" s="289"/>
      <c r="EO8" s="289"/>
      <c r="EP8" s="289"/>
      <c r="EQ8" s="289"/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7"/>
      <c r="FH8" s="189" t="str">
        <f>IF('2.Students Name'!$R5="NQ","NQ",IF('2.Students Name'!$R5="I","I",IF('2.Students Name'!$R5="T","T",IF(OR(EI8&gt;EI$7,EJ8&gt;EJ$7,EK8&gt;EK$7,EL8&gt;EL$7,EM8&gt;EM$7,EN8&gt;EN$7,EO8&gt;EO$7,EP8&gt;EP$7,EQ8&gt;EQ$7,ER8&gt;ER$7,ES8&gt;ES$7,ET8&gt;ET$7,EU8&gt;EU$7,EV8&gt;EV$7,EW8&gt;EW$7,EX8&gt;EX$7,EY8&gt;EY$7,EZ8&gt;EZ$7,FA8&gt;FA$7,FB8&gt;FB$7,FC8&gt;FC$7,FD8&gt;FD$7,FE8&gt;FE$7,FF8&gt;FF$7,FG8&gt;FG$7),"",IF(SUM(EI8:FG8)=0,"",SUM(EI8:FG8))))))</f>
        <v/>
      </c>
      <c r="FI8" s="188">
        <v>1</v>
      </c>
      <c r="FJ8" s="289"/>
      <c r="FK8" s="289"/>
      <c r="FL8" s="289"/>
      <c r="FM8" s="289"/>
      <c r="FN8" s="289"/>
      <c r="FO8" s="289"/>
      <c r="FP8" s="289"/>
      <c r="FQ8" s="289"/>
      <c r="FR8" s="289"/>
      <c r="FS8" s="290"/>
      <c r="FT8" s="290"/>
      <c r="FU8" s="290"/>
      <c r="FV8" s="290"/>
      <c r="FW8" s="290"/>
      <c r="FX8" s="290"/>
      <c r="FY8" s="290"/>
      <c r="FZ8" s="290"/>
      <c r="GA8" s="290"/>
      <c r="GB8" s="290"/>
      <c r="GC8" s="290"/>
      <c r="GD8" s="290"/>
      <c r="GE8" s="290"/>
      <c r="GF8" s="290"/>
      <c r="GG8" s="290"/>
      <c r="GH8" s="297"/>
      <c r="GI8" s="189" t="str">
        <f>IF('2.Students Name'!$R5="NQ","NQ",IF('2.Students Name'!$R5="I","I",IF('2.Students Name'!$R5="T","T",IF(OR(FJ8&gt;FJ$7,FK8&gt;FK$7,FL8&gt;FL$7,FM8&gt;FM$7,FN8&gt;FN$7,FO8&gt;FO$7,FP8&gt;FP$7,FQ8&gt;FQ$7,FR8&gt;FR$7,FS8&gt;FS$7,FT8&gt;FT$7,FU8&gt;FU$7,FV8&gt;FV$7,FW8&gt;FW$7,FX8&gt;FX$7,FY8&gt;FY$7,FZ8&gt;FZ$7,GA8&gt;GA$7,GB8&gt;GB$7,GC8&gt;GC$7,GD8&gt;GD$7,GE8&gt;GE$7,GF8&gt;GF$7,GG8&gt;GG$7,GH8&gt;GH$7),"",IF(SUM(FJ8:GH8)=0,"",SUM(FJ8:GH8))))))</f>
        <v/>
      </c>
      <c r="GJ8" s="188">
        <v>1</v>
      </c>
      <c r="GK8" s="289"/>
      <c r="GL8" s="289"/>
      <c r="GM8" s="289"/>
      <c r="GN8" s="289"/>
      <c r="GO8" s="289"/>
      <c r="GP8" s="289"/>
      <c r="GQ8" s="289"/>
      <c r="GR8" s="289"/>
      <c r="GS8" s="289"/>
      <c r="GT8" s="290"/>
      <c r="GU8" s="290"/>
      <c r="GV8" s="290"/>
      <c r="GW8" s="290"/>
      <c r="GX8" s="290"/>
      <c r="GY8" s="290"/>
      <c r="GZ8" s="290"/>
      <c r="HA8" s="290"/>
      <c r="HB8" s="290"/>
      <c r="HC8" s="290"/>
      <c r="HD8" s="290"/>
      <c r="HE8" s="290"/>
      <c r="HF8" s="290"/>
      <c r="HG8" s="290"/>
      <c r="HH8" s="290"/>
      <c r="HI8" s="297"/>
      <c r="HJ8" s="189" t="str">
        <f>IF('2.Students Name'!$R5="NQ","NQ",IF('2.Students Name'!$R5="I","I",IF('2.Students Name'!$R5="T","T",IF(OR(GK8&gt;GK$7,GL8&gt;GL$7,GM8&gt;GM$7,GN8&gt;GN$7,GO8&gt;GO$7,GP8&gt;GP$7,GQ8&gt;GQ$7,GR8&gt;GR$7,GS8&gt;GS$7,GT8&gt;GT$7,GU8&gt;GU$7,GV8&gt;GV$7,GW8&gt;GW$7,GX8&gt;GX$7,GY8&gt;GY$7,GZ8&gt;GZ$7,HA8&gt;HA$7,HB8&gt;HB$7,HC8&gt;HC$7,HD8&gt;HD$7,HE8&gt;HE$7,HF8&gt;HF$7,HG8&gt;HG$7,HH8&gt;HH$7,HI8&gt;HI$7),"",IF(SUM(GK8:HI8)=0,"",SUM(GK8:HI8))))))</f>
        <v/>
      </c>
      <c r="HK8" s="243"/>
      <c r="HL8" s="417" t="s">
        <v>601</v>
      </c>
      <c r="HM8" s="417"/>
      <c r="HN8" s="417"/>
      <c r="HO8" s="417"/>
      <c r="HP8" s="417"/>
      <c r="HQ8" s="417"/>
    </row>
    <row r="9" spans="1:225" ht="18" customHeight="1">
      <c r="A9" s="85" t="str">
        <f>IF('2.Students Name'!C6="","",'2.Students Name'!C6)</f>
        <v/>
      </c>
      <c r="B9" s="86" t="str">
        <f>IF('2.Students Name'!D6="","",'2.Students Name'!D6)</f>
        <v/>
      </c>
      <c r="C9" s="137">
        <v>2</v>
      </c>
      <c r="D9" s="291"/>
      <c r="E9" s="291"/>
      <c r="F9" s="291"/>
      <c r="G9" s="291"/>
      <c r="H9" s="291"/>
      <c r="I9" s="291"/>
      <c r="J9" s="291"/>
      <c r="K9" s="291"/>
      <c r="L9" s="291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8"/>
      <c r="AC9" s="138" t="str">
        <f>IF('2.Students Name'!$R6="NQ","NQ",IF('2.Students Name'!$R6="I","I",IF('2.Students Name'!$R6="T","T",IF(OR(D9&gt;D$7,E9&gt;E$7,F9&gt;F$7,G9&gt;G$7,H9&gt;H$7,I9&gt;I$7,J9&gt;J$7,K9&gt;K$7,L9&gt;L$7,M9&gt;M$7,N9&gt;N$7,O9&gt;O$7,P9&gt;P$7,Q9&gt;Q$7,R9&gt;R$7,S9&gt;S$7,T9&gt;T$7,U9&gt;U$7,V9&gt;V$7,W9&gt;W$7,X9&gt;X$7,Y9&gt;Y$7,Z9&gt;Z$7,AA9&gt;AA$7,AB9&gt;AB$7),"",IF(SUM(D9:AB9)=0,"",SUM(D9:AB9))))))</f>
        <v/>
      </c>
      <c r="AD9" s="137">
        <v>2</v>
      </c>
      <c r="AE9" s="291"/>
      <c r="AF9" s="291"/>
      <c r="AG9" s="291"/>
      <c r="AH9" s="291"/>
      <c r="AI9" s="291"/>
      <c r="AJ9" s="291"/>
      <c r="AK9" s="291"/>
      <c r="AL9" s="291"/>
      <c r="AM9" s="291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8"/>
      <c r="BD9" s="138" t="str">
        <f>IF('2.Students Name'!$R6="NQ","NQ",IF('2.Students Name'!$R6="I","I",IF('2.Students Name'!$R6="T","T",IF(OR(AE9&gt;AE$7,AF9&gt;AF$7,AG9&gt;AG$7,AH9&gt;AH$7,AI9&gt;AI$7,AJ9&gt;AJ$7,AK9&gt;AK$7,AL9&gt;AL$7,AM9&gt;AM$7,AN9&gt;AN$7,AO9&gt;AO$7,AP9&gt;AP$7,AQ9&gt;AQ$7,AR9&gt;AR$7,AS9&gt;AS$7,AT9&gt;AT$7,AU9&gt;AU$7,AV9&gt;AV$7,AW9&gt;AW$7,AX9&gt;AX$7,AY9&gt;AY$7,AZ9&gt;AZ$7,BA9&gt;BA$7,BB9&gt;BB$7,BC9&gt;BC$7),"",IF(SUM(AE9:BC9)=0,"",SUM(AE9:BC9))))))</f>
        <v/>
      </c>
      <c r="BE9" s="137">
        <v>2</v>
      </c>
      <c r="BF9" s="291"/>
      <c r="BG9" s="291"/>
      <c r="BH9" s="291"/>
      <c r="BI9" s="291"/>
      <c r="BJ9" s="291"/>
      <c r="BK9" s="291"/>
      <c r="BL9" s="291"/>
      <c r="BM9" s="291"/>
      <c r="BN9" s="291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8"/>
      <c r="CE9" s="138" t="str">
        <f>IF('2.Students Name'!$R6="NQ","NQ",IF('2.Students Name'!$R6="I","I",IF('2.Students Name'!$R6="T","T",IF(OR(BF9&gt;BF$7,BG9&gt;BG$7,BH9&gt;BH$7,BI9&gt;BI$7,BJ9&gt;BJ$7,BK9&gt;BK$7,BL9&gt;BL$7,BM9&gt;BM$7,BN9&gt;BN$7,BO9&gt;BO$7,BP9&gt;BP$7,BQ9&gt;BQ$7,BR9&gt;BR$7,BS9&gt;BS$7,BT9&gt;BT$7,BU9&gt;BU$7,BV9&gt;BV$7,BW9&gt;BW$7,BX9&gt;BX$7,BY9&gt;BY$7,BZ9&gt;BZ$7,CA9&gt;CA$7,CB9&gt;CB$7,CC9&gt;CC$7,CD9&gt;CD$7),"",IF(SUM(BF9:CD9)=0,"",SUM(BF9:CD9))))))</f>
        <v/>
      </c>
      <c r="CF9" s="137">
        <v>2</v>
      </c>
      <c r="CG9" s="291"/>
      <c r="CH9" s="291"/>
      <c r="CI9" s="291"/>
      <c r="CJ9" s="291"/>
      <c r="CK9" s="291"/>
      <c r="CL9" s="291"/>
      <c r="CM9" s="291"/>
      <c r="CN9" s="291"/>
      <c r="CO9" s="291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8"/>
      <c r="DF9" s="138" t="str">
        <f>IF('2.Students Name'!$R6="NQ","NQ",IF('2.Students Name'!$R6="I","I",IF('2.Students Name'!$R6="T","T",IF(OR(CG9&gt;CG$7,CH9&gt;CH$7,CI9&gt;CI$7,CJ9&gt;CJ$7,CK9&gt;CK$7,CL9&gt;CL$7,CM9&gt;CM$7,CN9&gt;CN$7,CO9&gt;CO$7,CP9&gt;CP$7,CQ9&gt;CQ$7,CR9&gt;CR$7,CS9&gt;CS$7,CT9&gt;CT$7,CU9&gt;CU$7,CV9&gt;CV$7,CW9&gt;CW$7,CX9&gt;CX$7,CY9&gt;CY$7,CZ9&gt;CZ$7,DA9&gt;DA$7,DB9&gt;DB$7,DC9&gt;DC$7,DD9&gt;DD$7,DE9&gt;DE$7),"",IF(SUM(CG9:DE9)=0,"",SUM(CG9:DE9))))))</f>
        <v/>
      </c>
      <c r="DG9" s="137">
        <v>2</v>
      </c>
      <c r="DH9" s="291"/>
      <c r="DI9" s="291"/>
      <c r="DJ9" s="291"/>
      <c r="DK9" s="291"/>
      <c r="DL9" s="291"/>
      <c r="DM9" s="291"/>
      <c r="DN9" s="291"/>
      <c r="DO9" s="291"/>
      <c r="DP9" s="291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8"/>
      <c r="EG9" s="138" t="str">
        <f>IF('2.Students Name'!$R6="NQ","NQ",IF('2.Students Name'!$R6="I","I",IF('2.Students Name'!$R6="T","T",IF(OR(DH9&gt;DH$7,DI9&gt;DI$7,DJ9&gt;DJ$7,DK9&gt;DK$7,DL9&gt;DL$7,DM9&gt;DM$7,DN9&gt;DN$7,DO9&gt;DO$7,DP9&gt;DP$7,DQ9&gt;DQ$7,DR9&gt;DR$7,DS9&gt;DS$7,DT9&gt;DT$7,DU9&gt;DU$7,DV9&gt;DV$7,DW9&gt;DW$7,DX9&gt;DX$7,DY9&gt;DY$7,DZ9&gt;DZ$7,EA9&gt;EA$7,EB9&gt;EB$7,EC9&gt;EC$7,ED9&gt;ED$7,EE9&gt;EE$7,EF9&gt;EF$7),"",IF(SUM(DH9:EF9)=0,"",SUM(DH9:EF9))))))</f>
        <v/>
      </c>
      <c r="EH9" s="137">
        <v>2</v>
      </c>
      <c r="EI9" s="291"/>
      <c r="EJ9" s="291"/>
      <c r="EK9" s="291"/>
      <c r="EL9" s="291"/>
      <c r="EM9" s="291"/>
      <c r="EN9" s="291"/>
      <c r="EO9" s="291"/>
      <c r="EP9" s="291"/>
      <c r="EQ9" s="291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8"/>
      <c r="FH9" s="138" t="str">
        <f>IF('2.Students Name'!$R6="NQ","NQ",IF('2.Students Name'!$R6="I","I",IF('2.Students Name'!$R6="T","T",IF(OR(EI9&gt;EI$7,EJ9&gt;EJ$7,EK9&gt;EK$7,EL9&gt;EL$7,EM9&gt;EM$7,EN9&gt;EN$7,EO9&gt;EO$7,EP9&gt;EP$7,EQ9&gt;EQ$7,ER9&gt;ER$7,ES9&gt;ES$7,ET9&gt;ET$7,EU9&gt;EU$7,EV9&gt;EV$7,EW9&gt;EW$7,EX9&gt;EX$7,EY9&gt;EY$7,EZ9&gt;EZ$7,FA9&gt;FA$7,FB9&gt;FB$7,FC9&gt;FC$7,FD9&gt;FD$7,FE9&gt;FE$7,FF9&gt;FF$7,FG9&gt;FG$7),"",IF(SUM(EI9:FG9)=0,"",SUM(EI9:FG9))))))</f>
        <v/>
      </c>
      <c r="FI9" s="137">
        <v>2</v>
      </c>
      <c r="FJ9" s="291"/>
      <c r="FK9" s="291"/>
      <c r="FL9" s="291"/>
      <c r="FM9" s="291"/>
      <c r="FN9" s="291"/>
      <c r="FO9" s="291"/>
      <c r="FP9" s="291"/>
      <c r="FQ9" s="291"/>
      <c r="FR9" s="291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8"/>
      <c r="GI9" s="138" t="str">
        <f>IF('2.Students Name'!$R6="NQ","NQ",IF('2.Students Name'!$R6="I","I",IF('2.Students Name'!$R6="T","T",IF(OR(FJ9&gt;FJ$7,FK9&gt;FK$7,FL9&gt;FL$7,FM9&gt;FM$7,FN9&gt;FN$7,FO9&gt;FO$7,FP9&gt;FP$7,FQ9&gt;FQ$7,FR9&gt;FR$7,FS9&gt;FS$7,FT9&gt;FT$7,FU9&gt;FU$7,FV9&gt;FV$7,FW9&gt;FW$7,FX9&gt;FX$7,FY9&gt;FY$7,FZ9&gt;FZ$7,GA9&gt;GA$7,GB9&gt;GB$7,GC9&gt;GC$7,GD9&gt;GD$7,GE9&gt;GE$7,GF9&gt;GF$7,GG9&gt;GG$7,GH9&gt;GH$7),"",IF(SUM(FJ9:GH9)=0,"",SUM(FJ9:GH9))))))</f>
        <v/>
      </c>
      <c r="GJ9" s="137">
        <v>2</v>
      </c>
      <c r="GK9" s="291"/>
      <c r="GL9" s="291"/>
      <c r="GM9" s="291"/>
      <c r="GN9" s="291"/>
      <c r="GO9" s="291"/>
      <c r="GP9" s="291"/>
      <c r="GQ9" s="291"/>
      <c r="GR9" s="291"/>
      <c r="GS9" s="291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8"/>
      <c r="HJ9" s="138" t="str">
        <f>IF('2.Students Name'!$R6="NQ","NQ",IF('2.Students Name'!$R6="I","I",IF('2.Students Name'!$R6="T","T",IF(OR(GK9&gt;GK$7,GL9&gt;GL$7,GM9&gt;GM$7,GN9&gt;GN$7,GO9&gt;GO$7,GP9&gt;GP$7,GQ9&gt;GQ$7,GR9&gt;GR$7,GS9&gt;GS$7,GT9&gt;GT$7,GU9&gt;GU$7,GV9&gt;GV$7,GW9&gt;GW$7,GX9&gt;GX$7,GY9&gt;GY$7,GZ9&gt;GZ$7,HA9&gt;HA$7,HB9&gt;HB$7,HC9&gt;HC$7,HD9&gt;HD$7,HE9&gt;HE$7,HF9&gt;HF$7,HG9&gt;HG$7,HH9&gt;HH$7,HI9&gt;HI$7),"",IF(SUM(GK9:HI9)=0,"",SUM(GK9:HI9))))))</f>
        <v/>
      </c>
      <c r="HK9" s="243"/>
      <c r="HL9" s="417" t="s">
        <v>777</v>
      </c>
      <c r="HM9" s="417"/>
      <c r="HN9" s="417"/>
      <c r="HO9" s="417"/>
      <c r="HP9" s="417"/>
      <c r="HQ9" s="417"/>
    </row>
    <row r="10" spans="1:225" ht="18" customHeight="1">
      <c r="A10" s="85" t="str">
        <f>IF('2.Students Name'!C7="","",'2.Students Name'!C7)</f>
        <v/>
      </c>
      <c r="B10" s="86" t="str">
        <f>IF('2.Students Name'!D7="","",'2.Students Name'!D7)</f>
        <v/>
      </c>
      <c r="C10" s="137">
        <v>3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8"/>
      <c r="AC10" s="138" t="str">
        <f>IF('2.Students Name'!$R7="NQ","NQ",IF('2.Students Name'!$R7="I","I",IF('2.Students Name'!$R7="T","T",IF(OR(D10&gt;D$7,E10&gt;E$7,F10&gt;F$7,G10&gt;G$7,H10&gt;H$7,I10&gt;I$7,J10&gt;J$7,K10&gt;K$7,L10&gt;L$7,M10&gt;M$7,N10&gt;N$7,O10&gt;O$7,P10&gt;P$7,Q10&gt;Q$7,R10&gt;R$7,S10&gt;S$7,T10&gt;T$7,U10&gt;U$7,V10&gt;V$7,W10&gt;W$7,X10&gt;X$7,Y10&gt;Y$7,Z10&gt;Z$7,AA10&gt;AA$7,AB10&gt;AB$7),"",IF(SUM(D10:AB10)=0,"",SUM(D10:AB10))))))</f>
        <v/>
      </c>
      <c r="AD10" s="137">
        <v>3</v>
      </c>
      <c r="AE10" s="291"/>
      <c r="AF10" s="291"/>
      <c r="AG10" s="291"/>
      <c r="AH10" s="291"/>
      <c r="AI10" s="291"/>
      <c r="AJ10" s="291"/>
      <c r="AK10" s="291"/>
      <c r="AL10" s="291"/>
      <c r="AM10" s="291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8"/>
      <c r="BD10" s="138" t="str">
        <f>IF('2.Students Name'!$R7="NQ","NQ",IF('2.Students Name'!$R7="I","I",IF('2.Students Name'!$R7="T","T",IF(OR(AE10&gt;AE$7,AF10&gt;AF$7,AG10&gt;AG$7,AH10&gt;AH$7,AI10&gt;AI$7,AJ10&gt;AJ$7,AK10&gt;AK$7,AL10&gt;AL$7,AM10&gt;AM$7,AN10&gt;AN$7,AO10&gt;AO$7,AP10&gt;AP$7,AQ10&gt;AQ$7,AR10&gt;AR$7,AS10&gt;AS$7,AT10&gt;AT$7,AU10&gt;AU$7,AV10&gt;AV$7,AW10&gt;AW$7,AX10&gt;AX$7,AY10&gt;AY$7,AZ10&gt;AZ$7,BA10&gt;BA$7,BB10&gt;BB$7,BC10&gt;BC$7),"",IF(SUM(AE10:BC10)=0,"",SUM(AE10:BC10))))))</f>
        <v/>
      </c>
      <c r="BE10" s="137">
        <v>3</v>
      </c>
      <c r="BF10" s="291"/>
      <c r="BG10" s="291"/>
      <c r="BH10" s="291"/>
      <c r="BI10" s="291"/>
      <c r="BJ10" s="291"/>
      <c r="BK10" s="291"/>
      <c r="BL10" s="291"/>
      <c r="BM10" s="291"/>
      <c r="BN10" s="291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8"/>
      <c r="CE10" s="138" t="str">
        <f>IF('2.Students Name'!$R7="NQ","NQ",IF('2.Students Name'!$R7="I","I",IF('2.Students Name'!$R7="T","T",IF(OR(BF10&gt;BF$7,BG10&gt;BG$7,BH10&gt;BH$7,BI10&gt;BI$7,BJ10&gt;BJ$7,BK10&gt;BK$7,BL10&gt;BL$7,BM10&gt;BM$7,BN10&gt;BN$7,BO10&gt;BO$7,BP10&gt;BP$7,BQ10&gt;BQ$7,BR10&gt;BR$7,BS10&gt;BS$7,BT10&gt;BT$7,BU10&gt;BU$7,BV10&gt;BV$7,BW10&gt;BW$7,BX10&gt;BX$7,BY10&gt;BY$7,BZ10&gt;BZ$7,CA10&gt;CA$7,CB10&gt;CB$7,CC10&gt;CC$7,CD10&gt;CD$7),"",IF(SUM(BF10:CD10)=0,"",SUM(BF10:CD10))))))</f>
        <v/>
      </c>
      <c r="CF10" s="137">
        <v>3</v>
      </c>
      <c r="CG10" s="291"/>
      <c r="CH10" s="291"/>
      <c r="CI10" s="291"/>
      <c r="CJ10" s="291"/>
      <c r="CK10" s="291"/>
      <c r="CL10" s="291"/>
      <c r="CM10" s="291"/>
      <c r="CN10" s="291"/>
      <c r="CO10" s="291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8"/>
      <c r="DF10" s="138" t="str">
        <f>IF('2.Students Name'!$R7="NQ","NQ",IF('2.Students Name'!$R7="I","I",IF('2.Students Name'!$R7="T","T",IF(OR(CG10&gt;CG$7,CH10&gt;CH$7,CI10&gt;CI$7,CJ10&gt;CJ$7,CK10&gt;CK$7,CL10&gt;CL$7,CM10&gt;CM$7,CN10&gt;CN$7,CO10&gt;CO$7,CP10&gt;CP$7,CQ10&gt;CQ$7,CR10&gt;CR$7,CS10&gt;CS$7,CT10&gt;CT$7,CU10&gt;CU$7,CV10&gt;CV$7,CW10&gt;CW$7,CX10&gt;CX$7,CY10&gt;CY$7,CZ10&gt;CZ$7,DA10&gt;DA$7,DB10&gt;DB$7,DC10&gt;DC$7,DD10&gt;DD$7,DE10&gt;DE$7),"",IF(SUM(CG10:DE10)=0,"",SUM(CG10:DE10))))))</f>
        <v/>
      </c>
      <c r="DG10" s="137">
        <v>3</v>
      </c>
      <c r="DH10" s="291"/>
      <c r="DI10" s="291"/>
      <c r="DJ10" s="291"/>
      <c r="DK10" s="291"/>
      <c r="DL10" s="291"/>
      <c r="DM10" s="291"/>
      <c r="DN10" s="291"/>
      <c r="DO10" s="291"/>
      <c r="DP10" s="291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8"/>
      <c r="EG10" s="138" t="str">
        <f>IF('2.Students Name'!$R7="NQ","NQ",IF('2.Students Name'!$R7="I","I",IF('2.Students Name'!$R7="T","T",IF(OR(DH10&gt;DH$7,DI10&gt;DI$7,DJ10&gt;DJ$7,DK10&gt;DK$7,DL10&gt;DL$7,DM10&gt;DM$7,DN10&gt;DN$7,DO10&gt;DO$7,DP10&gt;DP$7,DQ10&gt;DQ$7,DR10&gt;DR$7,DS10&gt;DS$7,DT10&gt;DT$7,DU10&gt;DU$7,DV10&gt;DV$7,DW10&gt;DW$7,DX10&gt;DX$7,DY10&gt;DY$7,DZ10&gt;DZ$7,EA10&gt;EA$7,EB10&gt;EB$7,EC10&gt;EC$7,ED10&gt;ED$7,EE10&gt;EE$7,EF10&gt;EF$7),"",IF(SUM(DH10:EF10)=0,"",SUM(DH10:EF10))))))</f>
        <v/>
      </c>
      <c r="EH10" s="137">
        <v>3</v>
      </c>
      <c r="EI10" s="291"/>
      <c r="EJ10" s="291"/>
      <c r="EK10" s="291"/>
      <c r="EL10" s="291"/>
      <c r="EM10" s="291"/>
      <c r="EN10" s="291"/>
      <c r="EO10" s="291"/>
      <c r="EP10" s="291"/>
      <c r="EQ10" s="291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8"/>
      <c r="FH10" s="138" t="str">
        <f>IF('2.Students Name'!$R7="NQ","NQ",IF('2.Students Name'!$R7="I","I",IF('2.Students Name'!$R7="T","T",IF(OR(EI10&gt;EI$7,EJ10&gt;EJ$7,EK10&gt;EK$7,EL10&gt;EL$7,EM10&gt;EM$7,EN10&gt;EN$7,EO10&gt;EO$7,EP10&gt;EP$7,EQ10&gt;EQ$7,ER10&gt;ER$7,ES10&gt;ES$7,ET10&gt;ET$7,EU10&gt;EU$7,EV10&gt;EV$7,EW10&gt;EW$7,EX10&gt;EX$7,EY10&gt;EY$7,EZ10&gt;EZ$7,FA10&gt;FA$7,FB10&gt;FB$7,FC10&gt;FC$7,FD10&gt;FD$7,FE10&gt;FE$7,FF10&gt;FF$7,FG10&gt;FG$7),"",IF(SUM(EI10:FG10)=0,"",SUM(EI10:FG10))))))</f>
        <v/>
      </c>
      <c r="FI10" s="137">
        <v>3</v>
      </c>
      <c r="FJ10" s="291"/>
      <c r="FK10" s="291"/>
      <c r="FL10" s="291"/>
      <c r="FM10" s="291"/>
      <c r="FN10" s="291"/>
      <c r="FO10" s="291"/>
      <c r="FP10" s="291"/>
      <c r="FQ10" s="291"/>
      <c r="FR10" s="291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8"/>
      <c r="GI10" s="138" t="str">
        <f>IF('2.Students Name'!$R7="NQ","NQ",IF('2.Students Name'!$R7="I","I",IF('2.Students Name'!$R7="T","T",IF(OR(FJ10&gt;FJ$7,FK10&gt;FK$7,FL10&gt;FL$7,FM10&gt;FM$7,FN10&gt;FN$7,FO10&gt;FO$7,FP10&gt;FP$7,FQ10&gt;FQ$7,FR10&gt;FR$7,FS10&gt;FS$7,FT10&gt;FT$7,FU10&gt;FU$7,FV10&gt;FV$7,FW10&gt;FW$7,FX10&gt;FX$7,FY10&gt;FY$7,FZ10&gt;FZ$7,GA10&gt;GA$7,GB10&gt;GB$7,GC10&gt;GC$7,GD10&gt;GD$7,GE10&gt;GE$7,GF10&gt;GF$7,GG10&gt;GG$7,GH10&gt;GH$7),"",IF(SUM(FJ10:GH10)=0,"",SUM(FJ10:GH10))))))</f>
        <v/>
      </c>
      <c r="GJ10" s="137">
        <v>3</v>
      </c>
      <c r="GK10" s="291"/>
      <c r="GL10" s="291"/>
      <c r="GM10" s="291"/>
      <c r="GN10" s="291"/>
      <c r="GO10" s="291"/>
      <c r="GP10" s="291"/>
      <c r="GQ10" s="291"/>
      <c r="GR10" s="291"/>
      <c r="GS10" s="291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8"/>
      <c r="HJ10" s="138" t="str">
        <f>IF('2.Students Name'!$R7="NQ","NQ",IF('2.Students Name'!$R7="I","I",IF('2.Students Name'!$R7="T","T",IF(OR(GK10&gt;GK$7,GL10&gt;GL$7,GM10&gt;GM$7,GN10&gt;GN$7,GO10&gt;GO$7,GP10&gt;GP$7,GQ10&gt;GQ$7,GR10&gt;GR$7,GS10&gt;GS$7,GT10&gt;GT$7,GU10&gt;GU$7,GV10&gt;GV$7,GW10&gt;GW$7,GX10&gt;GX$7,GY10&gt;GY$7,GZ10&gt;GZ$7,HA10&gt;HA$7,HB10&gt;HB$7,HC10&gt;HC$7,HD10&gt;HD$7,HE10&gt;HE$7,HF10&gt;HF$7,HG10&gt;HG$7,HH10&gt;HH$7,HI10&gt;HI$7),"",IF(SUM(GK10:HI10)=0,"",SUM(GK10:HI10))))))</f>
        <v/>
      </c>
      <c r="HK10" s="243"/>
      <c r="HL10" s="417"/>
      <c r="HM10" s="417"/>
      <c r="HN10" s="417"/>
      <c r="HO10" s="417"/>
      <c r="HP10" s="417"/>
      <c r="HQ10" s="417"/>
    </row>
    <row r="11" spans="1:225" ht="18" customHeight="1">
      <c r="A11" s="85" t="str">
        <f>IF('2.Students Name'!C8="","",'2.Students Name'!C8)</f>
        <v/>
      </c>
      <c r="B11" s="86" t="str">
        <f>IF('2.Students Name'!D8="","",'2.Students Name'!D8)</f>
        <v/>
      </c>
      <c r="C11" s="137">
        <v>4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8"/>
      <c r="AC11" s="138" t="str">
        <f>IF('2.Students Name'!$R8="NQ","NQ",IF('2.Students Name'!$R8="I","I",IF('2.Students Name'!$R8="T","T",IF(OR(D11&gt;D$7,E11&gt;E$7,F11&gt;F$7,G11&gt;G$7,H11&gt;H$7,I11&gt;I$7,J11&gt;J$7,K11&gt;K$7,L11&gt;L$7,M11&gt;M$7,N11&gt;N$7,O11&gt;O$7,P11&gt;P$7,Q11&gt;Q$7,R11&gt;R$7,S11&gt;S$7,T11&gt;T$7,U11&gt;U$7,V11&gt;V$7,W11&gt;W$7,X11&gt;X$7,Y11&gt;Y$7,Z11&gt;Z$7,AA11&gt;AA$7,AB11&gt;AB$7),"",IF(SUM(D11:AB11)=0,"",SUM(D11:AB11))))))</f>
        <v/>
      </c>
      <c r="AD11" s="137">
        <v>4</v>
      </c>
      <c r="AE11" s="291"/>
      <c r="AF11" s="291"/>
      <c r="AG11" s="291"/>
      <c r="AH11" s="291"/>
      <c r="AI11" s="291"/>
      <c r="AJ11" s="291"/>
      <c r="AK11" s="291"/>
      <c r="AL11" s="291"/>
      <c r="AM11" s="291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8"/>
      <c r="BD11" s="138" t="str">
        <f>IF('2.Students Name'!$R8="NQ","NQ",IF('2.Students Name'!$R8="I","I",IF('2.Students Name'!$R8="T","T",IF(OR(AE11&gt;AE$7,AF11&gt;AF$7,AG11&gt;AG$7,AH11&gt;AH$7,AI11&gt;AI$7,AJ11&gt;AJ$7,AK11&gt;AK$7,AL11&gt;AL$7,AM11&gt;AM$7,AN11&gt;AN$7,AO11&gt;AO$7,AP11&gt;AP$7,AQ11&gt;AQ$7,AR11&gt;AR$7,AS11&gt;AS$7,AT11&gt;AT$7,AU11&gt;AU$7,AV11&gt;AV$7,AW11&gt;AW$7,AX11&gt;AX$7,AY11&gt;AY$7,AZ11&gt;AZ$7,BA11&gt;BA$7,BB11&gt;BB$7,BC11&gt;BC$7),"",IF(SUM(AE11:BC11)=0,"",SUM(AE11:BC11))))))</f>
        <v/>
      </c>
      <c r="BE11" s="137">
        <v>4</v>
      </c>
      <c r="BF11" s="291"/>
      <c r="BG11" s="291"/>
      <c r="BH11" s="291"/>
      <c r="BI11" s="291"/>
      <c r="BJ11" s="291"/>
      <c r="BK11" s="291"/>
      <c r="BL11" s="291"/>
      <c r="BM11" s="291"/>
      <c r="BN11" s="291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8"/>
      <c r="CE11" s="138" t="str">
        <f>IF('2.Students Name'!$R8="NQ","NQ",IF('2.Students Name'!$R8="I","I",IF('2.Students Name'!$R8="T","T",IF(OR(BF11&gt;BF$7,BG11&gt;BG$7,BH11&gt;BH$7,BI11&gt;BI$7,BJ11&gt;BJ$7,BK11&gt;BK$7,BL11&gt;BL$7,BM11&gt;BM$7,BN11&gt;BN$7,BO11&gt;BO$7,BP11&gt;BP$7,BQ11&gt;BQ$7,BR11&gt;BR$7,BS11&gt;BS$7,BT11&gt;BT$7,BU11&gt;BU$7,BV11&gt;BV$7,BW11&gt;BW$7,BX11&gt;BX$7,BY11&gt;BY$7,BZ11&gt;BZ$7,CA11&gt;CA$7,CB11&gt;CB$7,CC11&gt;CC$7,CD11&gt;CD$7),"",IF(SUM(BF11:CD11)=0,"",SUM(BF11:CD11))))))</f>
        <v/>
      </c>
      <c r="CF11" s="137">
        <v>4</v>
      </c>
      <c r="CG11" s="291"/>
      <c r="CH11" s="291"/>
      <c r="CI11" s="291"/>
      <c r="CJ11" s="291"/>
      <c r="CK11" s="291"/>
      <c r="CL11" s="291"/>
      <c r="CM11" s="291"/>
      <c r="CN11" s="291"/>
      <c r="CO11" s="291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8"/>
      <c r="DF11" s="138" t="str">
        <f>IF('2.Students Name'!$R8="NQ","NQ",IF('2.Students Name'!$R8="I","I",IF('2.Students Name'!$R8="T","T",IF(OR(CG11&gt;CG$7,CH11&gt;CH$7,CI11&gt;CI$7,CJ11&gt;CJ$7,CK11&gt;CK$7,CL11&gt;CL$7,CM11&gt;CM$7,CN11&gt;CN$7,CO11&gt;CO$7,CP11&gt;CP$7,CQ11&gt;CQ$7,CR11&gt;CR$7,CS11&gt;CS$7,CT11&gt;CT$7,CU11&gt;CU$7,CV11&gt;CV$7,CW11&gt;CW$7,CX11&gt;CX$7,CY11&gt;CY$7,CZ11&gt;CZ$7,DA11&gt;DA$7,DB11&gt;DB$7,DC11&gt;DC$7,DD11&gt;DD$7,DE11&gt;DE$7),"",IF(SUM(CG11:DE11)=0,"",SUM(CG11:DE11))))))</f>
        <v/>
      </c>
      <c r="DG11" s="137">
        <v>4</v>
      </c>
      <c r="DH11" s="291"/>
      <c r="DI11" s="291"/>
      <c r="DJ11" s="291"/>
      <c r="DK11" s="291"/>
      <c r="DL11" s="291"/>
      <c r="DM11" s="291"/>
      <c r="DN11" s="291"/>
      <c r="DO11" s="291"/>
      <c r="DP11" s="291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8"/>
      <c r="EG11" s="138" t="str">
        <f>IF('2.Students Name'!$R8="NQ","NQ",IF('2.Students Name'!$R8="I","I",IF('2.Students Name'!$R8="T","T",IF(OR(DH11&gt;DH$7,DI11&gt;DI$7,DJ11&gt;DJ$7,DK11&gt;DK$7,DL11&gt;DL$7,DM11&gt;DM$7,DN11&gt;DN$7,DO11&gt;DO$7,DP11&gt;DP$7,DQ11&gt;DQ$7,DR11&gt;DR$7,DS11&gt;DS$7,DT11&gt;DT$7,DU11&gt;DU$7,DV11&gt;DV$7,DW11&gt;DW$7,DX11&gt;DX$7,DY11&gt;DY$7,DZ11&gt;DZ$7,EA11&gt;EA$7,EB11&gt;EB$7,EC11&gt;EC$7,ED11&gt;ED$7,EE11&gt;EE$7,EF11&gt;EF$7),"",IF(SUM(DH11:EF11)=0,"",SUM(DH11:EF11))))))</f>
        <v/>
      </c>
      <c r="EH11" s="137">
        <v>4</v>
      </c>
      <c r="EI11" s="291"/>
      <c r="EJ11" s="291"/>
      <c r="EK11" s="291"/>
      <c r="EL11" s="291"/>
      <c r="EM11" s="291"/>
      <c r="EN11" s="291"/>
      <c r="EO11" s="291"/>
      <c r="EP11" s="291"/>
      <c r="EQ11" s="291"/>
      <c r="ER11" s="292"/>
      <c r="ES11" s="292"/>
      <c r="ET11" s="292"/>
      <c r="EU11" s="292"/>
      <c r="EV11" s="292"/>
      <c r="EW11" s="292"/>
      <c r="EX11" s="292"/>
      <c r="EY11" s="292"/>
      <c r="EZ11" s="292"/>
      <c r="FA11" s="292"/>
      <c r="FB11" s="292"/>
      <c r="FC11" s="292"/>
      <c r="FD11" s="292"/>
      <c r="FE11" s="292"/>
      <c r="FF11" s="292"/>
      <c r="FG11" s="298"/>
      <c r="FH11" s="138" t="str">
        <f>IF('2.Students Name'!$R8="NQ","NQ",IF('2.Students Name'!$R8="I","I",IF('2.Students Name'!$R8="T","T",IF(OR(EI11&gt;EI$7,EJ11&gt;EJ$7,EK11&gt;EK$7,EL11&gt;EL$7,EM11&gt;EM$7,EN11&gt;EN$7,EO11&gt;EO$7,EP11&gt;EP$7,EQ11&gt;EQ$7,ER11&gt;ER$7,ES11&gt;ES$7,ET11&gt;ET$7,EU11&gt;EU$7,EV11&gt;EV$7,EW11&gt;EW$7,EX11&gt;EX$7,EY11&gt;EY$7,EZ11&gt;EZ$7,FA11&gt;FA$7,FB11&gt;FB$7,FC11&gt;FC$7,FD11&gt;FD$7,FE11&gt;FE$7,FF11&gt;FF$7,FG11&gt;FG$7),"",IF(SUM(EI11:FG11)=0,"",SUM(EI11:FG11))))))</f>
        <v/>
      </c>
      <c r="FI11" s="137">
        <v>4</v>
      </c>
      <c r="FJ11" s="291"/>
      <c r="FK11" s="291"/>
      <c r="FL11" s="291"/>
      <c r="FM11" s="291"/>
      <c r="FN11" s="291"/>
      <c r="FO11" s="291"/>
      <c r="FP11" s="291"/>
      <c r="FQ11" s="291"/>
      <c r="FR11" s="291"/>
      <c r="FS11" s="292"/>
      <c r="FT11" s="292"/>
      <c r="FU11" s="292"/>
      <c r="FV11" s="292"/>
      <c r="FW11" s="292"/>
      <c r="FX11" s="292"/>
      <c r="FY11" s="292"/>
      <c r="FZ11" s="292"/>
      <c r="GA11" s="292"/>
      <c r="GB11" s="292"/>
      <c r="GC11" s="292"/>
      <c r="GD11" s="292"/>
      <c r="GE11" s="292"/>
      <c r="GF11" s="292"/>
      <c r="GG11" s="292"/>
      <c r="GH11" s="298"/>
      <c r="GI11" s="138" t="str">
        <f>IF('2.Students Name'!$R8="NQ","NQ",IF('2.Students Name'!$R8="I","I",IF('2.Students Name'!$R8="T","T",IF(OR(FJ11&gt;FJ$7,FK11&gt;FK$7,FL11&gt;FL$7,FM11&gt;FM$7,FN11&gt;FN$7,FO11&gt;FO$7,FP11&gt;FP$7,FQ11&gt;FQ$7,FR11&gt;FR$7,FS11&gt;FS$7,FT11&gt;FT$7,FU11&gt;FU$7,FV11&gt;FV$7,FW11&gt;FW$7,FX11&gt;FX$7,FY11&gt;FY$7,FZ11&gt;FZ$7,GA11&gt;GA$7,GB11&gt;GB$7,GC11&gt;GC$7,GD11&gt;GD$7,GE11&gt;GE$7,GF11&gt;GF$7,GG11&gt;GG$7,GH11&gt;GH$7),"",IF(SUM(FJ11:GH11)=0,"",SUM(FJ11:GH11))))))</f>
        <v/>
      </c>
      <c r="GJ11" s="137">
        <v>4</v>
      </c>
      <c r="GK11" s="291"/>
      <c r="GL11" s="291"/>
      <c r="GM11" s="291"/>
      <c r="GN11" s="291"/>
      <c r="GO11" s="291"/>
      <c r="GP11" s="291"/>
      <c r="GQ11" s="291"/>
      <c r="GR11" s="291"/>
      <c r="GS11" s="291"/>
      <c r="GT11" s="292"/>
      <c r="GU11" s="292"/>
      <c r="GV11" s="292"/>
      <c r="GW11" s="292"/>
      <c r="GX11" s="292"/>
      <c r="GY11" s="292"/>
      <c r="GZ11" s="292"/>
      <c r="HA11" s="292"/>
      <c r="HB11" s="292"/>
      <c r="HC11" s="292"/>
      <c r="HD11" s="292"/>
      <c r="HE11" s="292"/>
      <c r="HF11" s="292"/>
      <c r="HG11" s="292"/>
      <c r="HH11" s="292"/>
      <c r="HI11" s="298"/>
      <c r="HJ11" s="138" t="str">
        <f>IF('2.Students Name'!$R8="NQ","NQ",IF('2.Students Name'!$R8="I","I",IF('2.Students Name'!$R8="T","T",IF(OR(GK11&gt;GK$7,GL11&gt;GL$7,GM11&gt;GM$7,GN11&gt;GN$7,GO11&gt;GO$7,GP11&gt;GP$7,GQ11&gt;GQ$7,GR11&gt;GR$7,GS11&gt;GS$7,GT11&gt;GT$7,GU11&gt;GU$7,GV11&gt;GV$7,GW11&gt;GW$7,GX11&gt;GX$7,GY11&gt;GY$7,GZ11&gt;GZ$7,HA11&gt;HA$7,HB11&gt;HB$7,HC11&gt;HC$7,HD11&gt;HD$7,HE11&gt;HE$7,HF11&gt;HF$7,HG11&gt;HG$7,HH11&gt;HH$7,HI11&gt;HI$7),"",IF(SUM(GK11:HI11)=0,"",SUM(GK11:HI11))))))</f>
        <v/>
      </c>
      <c r="HK11" s="243"/>
      <c r="HL11" s="417"/>
      <c r="HM11" s="417"/>
      <c r="HN11" s="417"/>
      <c r="HO11" s="417"/>
      <c r="HP11" s="417"/>
      <c r="HQ11" s="417"/>
    </row>
    <row r="12" spans="1:225" ht="18" customHeight="1">
      <c r="A12" s="85" t="str">
        <f>IF('2.Students Name'!C9="","",'2.Students Name'!C9)</f>
        <v/>
      </c>
      <c r="B12" s="86" t="str">
        <f>IF('2.Students Name'!D9="","",'2.Students Name'!D9)</f>
        <v/>
      </c>
      <c r="C12" s="137">
        <v>5</v>
      </c>
      <c r="D12" s="291"/>
      <c r="E12" s="291"/>
      <c r="F12" s="291"/>
      <c r="G12" s="291"/>
      <c r="H12" s="291"/>
      <c r="I12" s="291"/>
      <c r="J12" s="291"/>
      <c r="K12" s="291"/>
      <c r="L12" s="291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8"/>
      <c r="AC12" s="138" t="str">
        <f>IF('2.Students Name'!$R9="NQ","NQ",IF('2.Students Name'!$R9="I","I",IF('2.Students Name'!$R9="T","T",IF(OR(D12&gt;D$7,E12&gt;E$7,F12&gt;F$7,G12&gt;G$7,H12&gt;H$7,I12&gt;I$7,J12&gt;J$7,K12&gt;K$7,L12&gt;L$7,M12&gt;M$7,N12&gt;N$7,O12&gt;O$7,P12&gt;P$7,Q12&gt;Q$7,R12&gt;R$7,S12&gt;S$7,T12&gt;T$7,U12&gt;U$7,V12&gt;V$7,W12&gt;W$7,X12&gt;X$7,Y12&gt;Y$7,Z12&gt;Z$7,AA12&gt;AA$7,AB12&gt;AB$7),"",IF(SUM(D12:AB12)=0,"",SUM(D12:AB12))))))</f>
        <v/>
      </c>
      <c r="AD12" s="137">
        <v>5</v>
      </c>
      <c r="AE12" s="291"/>
      <c r="AF12" s="291"/>
      <c r="AG12" s="291"/>
      <c r="AH12" s="291"/>
      <c r="AI12" s="291"/>
      <c r="AJ12" s="291"/>
      <c r="AK12" s="291"/>
      <c r="AL12" s="291"/>
      <c r="AM12" s="291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8"/>
      <c r="BD12" s="138" t="str">
        <f>IF('2.Students Name'!$R9="NQ","NQ",IF('2.Students Name'!$R9="I","I",IF('2.Students Name'!$R9="T","T",IF(OR(AE12&gt;AE$7,AF12&gt;AF$7,AG12&gt;AG$7,AH12&gt;AH$7,AI12&gt;AI$7,AJ12&gt;AJ$7,AK12&gt;AK$7,AL12&gt;AL$7,AM12&gt;AM$7,AN12&gt;AN$7,AO12&gt;AO$7,AP12&gt;AP$7,AQ12&gt;AQ$7,AR12&gt;AR$7,AS12&gt;AS$7,AT12&gt;AT$7,AU12&gt;AU$7,AV12&gt;AV$7,AW12&gt;AW$7,AX12&gt;AX$7,AY12&gt;AY$7,AZ12&gt;AZ$7,BA12&gt;BA$7,BB12&gt;BB$7,BC12&gt;BC$7),"",IF(SUM(AE12:BC12)=0,"",SUM(AE12:BC12))))))</f>
        <v/>
      </c>
      <c r="BE12" s="137">
        <v>5</v>
      </c>
      <c r="BF12" s="291"/>
      <c r="BG12" s="291"/>
      <c r="BH12" s="291"/>
      <c r="BI12" s="291"/>
      <c r="BJ12" s="291"/>
      <c r="BK12" s="291"/>
      <c r="BL12" s="291"/>
      <c r="BM12" s="291"/>
      <c r="BN12" s="291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8"/>
      <c r="CE12" s="138" t="str">
        <f>IF('2.Students Name'!$R9="NQ","NQ",IF('2.Students Name'!$R9="I","I",IF('2.Students Name'!$R9="T","T",IF(OR(BF12&gt;BF$7,BG12&gt;BG$7,BH12&gt;BH$7,BI12&gt;BI$7,BJ12&gt;BJ$7,BK12&gt;BK$7,BL12&gt;BL$7,BM12&gt;BM$7,BN12&gt;BN$7,BO12&gt;BO$7,BP12&gt;BP$7,BQ12&gt;BQ$7,BR12&gt;BR$7,BS12&gt;BS$7,BT12&gt;BT$7,BU12&gt;BU$7,BV12&gt;BV$7,BW12&gt;BW$7,BX12&gt;BX$7,BY12&gt;BY$7,BZ12&gt;BZ$7,CA12&gt;CA$7,CB12&gt;CB$7,CC12&gt;CC$7,CD12&gt;CD$7),"",IF(SUM(BF12:CD12)=0,"",SUM(BF12:CD12))))))</f>
        <v/>
      </c>
      <c r="CF12" s="137">
        <v>5</v>
      </c>
      <c r="CG12" s="291"/>
      <c r="CH12" s="291"/>
      <c r="CI12" s="291"/>
      <c r="CJ12" s="291"/>
      <c r="CK12" s="291"/>
      <c r="CL12" s="291"/>
      <c r="CM12" s="291"/>
      <c r="CN12" s="291"/>
      <c r="CO12" s="291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8"/>
      <c r="DF12" s="138" t="str">
        <f>IF('2.Students Name'!$R9="NQ","NQ",IF('2.Students Name'!$R9="I","I",IF('2.Students Name'!$R9="T","T",IF(OR(CG12&gt;CG$7,CH12&gt;CH$7,CI12&gt;CI$7,CJ12&gt;CJ$7,CK12&gt;CK$7,CL12&gt;CL$7,CM12&gt;CM$7,CN12&gt;CN$7,CO12&gt;CO$7,CP12&gt;CP$7,CQ12&gt;CQ$7,CR12&gt;CR$7,CS12&gt;CS$7,CT12&gt;CT$7,CU12&gt;CU$7,CV12&gt;CV$7,CW12&gt;CW$7,CX12&gt;CX$7,CY12&gt;CY$7,CZ12&gt;CZ$7,DA12&gt;DA$7,DB12&gt;DB$7,DC12&gt;DC$7,DD12&gt;DD$7,DE12&gt;DE$7),"",IF(SUM(CG12:DE12)=0,"",SUM(CG12:DE12))))))</f>
        <v/>
      </c>
      <c r="DG12" s="137">
        <v>5</v>
      </c>
      <c r="DH12" s="291"/>
      <c r="DI12" s="291"/>
      <c r="DJ12" s="291"/>
      <c r="DK12" s="291"/>
      <c r="DL12" s="291"/>
      <c r="DM12" s="291"/>
      <c r="DN12" s="291"/>
      <c r="DO12" s="291"/>
      <c r="DP12" s="291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292"/>
      <c r="EC12" s="292"/>
      <c r="ED12" s="292"/>
      <c r="EE12" s="292"/>
      <c r="EF12" s="298"/>
      <c r="EG12" s="138" t="str">
        <f>IF('2.Students Name'!$R9="NQ","NQ",IF('2.Students Name'!$R9="I","I",IF('2.Students Name'!$R9="T","T",IF(OR(DH12&gt;DH$7,DI12&gt;DI$7,DJ12&gt;DJ$7,DK12&gt;DK$7,DL12&gt;DL$7,DM12&gt;DM$7,DN12&gt;DN$7,DO12&gt;DO$7,DP12&gt;DP$7,DQ12&gt;DQ$7,DR12&gt;DR$7,DS12&gt;DS$7,DT12&gt;DT$7,DU12&gt;DU$7,DV12&gt;DV$7,DW12&gt;DW$7,DX12&gt;DX$7,DY12&gt;DY$7,DZ12&gt;DZ$7,EA12&gt;EA$7,EB12&gt;EB$7,EC12&gt;EC$7,ED12&gt;ED$7,EE12&gt;EE$7,EF12&gt;EF$7),"",IF(SUM(DH12:EF12)=0,"",SUM(DH12:EF12))))))</f>
        <v/>
      </c>
      <c r="EH12" s="137">
        <v>5</v>
      </c>
      <c r="EI12" s="291"/>
      <c r="EJ12" s="291"/>
      <c r="EK12" s="291"/>
      <c r="EL12" s="291"/>
      <c r="EM12" s="291"/>
      <c r="EN12" s="291"/>
      <c r="EO12" s="291"/>
      <c r="EP12" s="291"/>
      <c r="EQ12" s="291"/>
      <c r="ER12" s="292"/>
      <c r="ES12" s="292"/>
      <c r="ET12" s="292"/>
      <c r="EU12" s="292"/>
      <c r="EV12" s="292"/>
      <c r="EW12" s="292"/>
      <c r="EX12" s="292"/>
      <c r="EY12" s="292"/>
      <c r="EZ12" s="292"/>
      <c r="FA12" s="292"/>
      <c r="FB12" s="292"/>
      <c r="FC12" s="292"/>
      <c r="FD12" s="292"/>
      <c r="FE12" s="292"/>
      <c r="FF12" s="292"/>
      <c r="FG12" s="298"/>
      <c r="FH12" s="138" t="str">
        <f>IF('2.Students Name'!$R9="NQ","NQ",IF('2.Students Name'!$R9="I","I",IF('2.Students Name'!$R9="T","T",IF(OR(EI12&gt;EI$7,EJ12&gt;EJ$7,EK12&gt;EK$7,EL12&gt;EL$7,EM12&gt;EM$7,EN12&gt;EN$7,EO12&gt;EO$7,EP12&gt;EP$7,EQ12&gt;EQ$7,ER12&gt;ER$7,ES12&gt;ES$7,ET12&gt;ET$7,EU12&gt;EU$7,EV12&gt;EV$7,EW12&gt;EW$7,EX12&gt;EX$7,EY12&gt;EY$7,EZ12&gt;EZ$7,FA12&gt;FA$7,FB12&gt;FB$7,FC12&gt;FC$7,FD12&gt;FD$7,FE12&gt;FE$7,FF12&gt;FF$7,FG12&gt;FG$7),"",IF(SUM(EI12:FG12)=0,"",SUM(EI12:FG12))))))</f>
        <v/>
      </c>
      <c r="FI12" s="137">
        <v>5</v>
      </c>
      <c r="FJ12" s="291"/>
      <c r="FK12" s="291"/>
      <c r="FL12" s="291"/>
      <c r="FM12" s="291"/>
      <c r="FN12" s="291"/>
      <c r="FO12" s="291"/>
      <c r="FP12" s="291"/>
      <c r="FQ12" s="291"/>
      <c r="FR12" s="291"/>
      <c r="FS12" s="292"/>
      <c r="FT12" s="292"/>
      <c r="FU12" s="292"/>
      <c r="FV12" s="292"/>
      <c r="FW12" s="292"/>
      <c r="FX12" s="292"/>
      <c r="FY12" s="292"/>
      <c r="FZ12" s="292"/>
      <c r="GA12" s="292"/>
      <c r="GB12" s="292"/>
      <c r="GC12" s="292"/>
      <c r="GD12" s="292"/>
      <c r="GE12" s="292"/>
      <c r="GF12" s="292"/>
      <c r="GG12" s="292"/>
      <c r="GH12" s="298"/>
      <c r="GI12" s="138" t="str">
        <f>IF('2.Students Name'!$R9="NQ","NQ",IF('2.Students Name'!$R9="I","I",IF('2.Students Name'!$R9="T","T",IF(OR(FJ12&gt;FJ$7,FK12&gt;FK$7,FL12&gt;FL$7,FM12&gt;FM$7,FN12&gt;FN$7,FO12&gt;FO$7,FP12&gt;FP$7,FQ12&gt;FQ$7,FR12&gt;FR$7,FS12&gt;FS$7,FT12&gt;FT$7,FU12&gt;FU$7,FV12&gt;FV$7,FW12&gt;FW$7,FX12&gt;FX$7,FY12&gt;FY$7,FZ12&gt;FZ$7,GA12&gt;GA$7,GB12&gt;GB$7,GC12&gt;GC$7,GD12&gt;GD$7,GE12&gt;GE$7,GF12&gt;GF$7,GG12&gt;GG$7,GH12&gt;GH$7),"",IF(SUM(FJ12:GH12)=0,"",SUM(FJ12:GH12))))))</f>
        <v/>
      </c>
      <c r="GJ12" s="137">
        <v>5</v>
      </c>
      <c r="GK12" s="291"/>
      <c r="GL12" s="291"/>
      <c r="GM12" s="291"/>
      <c r="GN12" s="291"/>
      <c r="GO12" s="291"/>
      <c r="GP12" s="291"/>
      <c r="GQ12" s="291"/>
      <c r="GR12" s="291"/>
      <c r="GS12" s="291"/>
      <c r="GT12" s="292"/>
      <c r="GU12" s="292"/>
      <c r="GV12" s="292"/>
      <c r="GW12" s="292"/>
      <c r="GX12" s="292"/>
      <c r="GY12" s="292"/>
      <c r="GZ12" s="292"/>
      <c r="HA12" s="292"/>
      <c r="HB12" s="292"/>
      <c r="HC12" s="292"/>
      <c r="HD12" s="292"/>
      <c r="HE12" s="292"/>
      <c r="HF12" s="292"/>
      <c r="HG12" s="292"/>
      <c r="HH12" s="292"/>
      <c r="HI12" s="298"/>
      <c r="HJ12" s="138" t="str">
        <f>IF('2.Students Name'!$R9="NQ","NQ",IF('2.Students Name'!$R9="I","I",IF('2.Students Name'!$R9="T","T",IF(OR(GK12&gt;GK$7,GL12&gt;GL$7,GM12&gt;GM$7,GN12&gt;GN$7,GO12&gt;GO$7,GP12&gt;GP$7,GQ12&gt;GQ$7,GR12&gt;GR$7,GS12&gt;GS$7,GT12&gt;GT$7,GU12&gt;GU$7,GV12&gt;GV$7,GW12&gt;GW$7,GX12&gt;GX$7,GY12&gt;GY$7,GZ12&gt;GZ$7,HA12&gt;HA$7,HB12&gt;HB$7,HC12&gt;HC$7,HD12&gt;HD$7,HE12&gt;HE$7,HF12&gt;HF$7,HG12&gt;HG$7,HH12&gt;HH$7,HI12&gt;HI$7),"",IF(SUM(GK12:HI12)=0,"",SUM(GK12:HI12))))))</f>
        <v/>
      </c>
      <c r="HK12" s="243"/>
      <c r="HL12" s="417"/>
      <c r="HM12" s="417"/>
      <c r="HN12" s="417"/>
      <c r="HO12" s="417"/>
      <c r="HP12" s="417"/>
      <c r="HQ12" s="417"/>
    </row>
    <row r="13" spans="1:225" ht="18" customHeight="1">
      <c r="A13" s="85" t="str">
        <f>IF('2.Students Name'!C10="","",'2.Students Name'!C10)</f>
        <v/>
      </c>
      <c r="B13" s="86" t="str">
        <f>IF('2.Students Name'!D10="","",'2.Students Name'!D10)</f>
        <v/>
      </c>
      <c r="C13" s="137">
        <v>6</v>
      </c>
      <c r="D13" s="291"/>
      <c r="E13" s="291"/>
      <c r="F13" s="291"/>
      <c r="G13" s="291"/>
      <c r="H13" s="291"/>
      <c r="I13" s="291"/>
      <c r="J13" s="291"/>
      <c r="K13" s="291"/>
      <c r="L13" s="291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8"/>
      <c r="AC13" s="138" t="str">
        <f>IF('2.Students Name'!$R10="NQ","NQ",IF('2.Students Name'!$R10="I","I",IF('2.Students Name'!$R10="T","T",IF(OR(D13&gt;D$7,E13&gt;E$7,F13&gt;F$7,G13&gt;G$7,H13&gt;H$7,I13&gt;I$7,J13&gt;J$7,K13&gt;K$7,L13&gt;L$7,M13&gt;M$7,N13&gt;N$7,O13&gt;O$7,P13&gt;P$7,Q13&gt;Q$7,R13&gt;R$7,S13&gt;S$7,T13&gt;T$7,U13&gt;U$7,V13&gt;V$7,W13&gt;W$7,X13&gt;X$7,Y13&gt;Y$7,Z13&gt;Z$7,AA13&gt;AA$7,AB13&gt;AB$7),"",IF(SUM(D13:AB13)=0,"",SUM(D13:AB13))))))</f>
        <v/>
      </c>
      <c r="AD13" s="137">
        <v>6</v>
      </c>
      <c r="AE13" s="291"/>
      <c r="AF13" s="291"/>
      <c r="AG13" s="291"/>
      <c r="AH13" s="291"/>
      <c r="AI13" s="291"/>
      <c r="AJ13" s="291"/>
      <c r="AK13" s="291"/>
      <c r="AL13" s="291"/>
      <c r="AM13" s="291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8"/>
      <c r="BD13" s="138" t="str">
        <f>IF('2.Students Name'!$R10="NQ","NQ",IF('2.Students Name'!$R10="I","I",IF('2.Students Name'!$R10="T","T",IF(OR(AE13&gt;AE$7,AF13&gt;AF$7,AG13&gt;AG$7,AH13&gt;AH$7,AI13&gt;AI$7,AJ13&gt;AJ$7,AK13&gt;AK$7,AL13&gt;AL$7,AM13&gt;AM$7,AN13&gt;AN$7,AO13&gt;AO$7,AP13&gt;AP$7,AQ13&gt;AQ$7,AR13&gt;AR$7,AS13&gt;AS$7,AT13&gt;AT$7,AU13&gt;AU$7,AV13&gt;AV$7,AW13&gt;AW$7,AX13&gt;AX$7,AY13&gt;AY$7,AZ13&gt;AZ$7,BA13&gt;BA$7,BB13&gt;BB$7,BC13&gt;BC$7),"",IF(SUM(AE13:BC13)=0,"",SUM(AE13:BC13))))))</f>
        <v/>
      </c>
      <c r="BE13" s="137">
        <v>6</v>
      </c>
      <c r="BF13" s="291"/>
      <c r="BG13" s="291"/>
      <c r="BH13" s="291"/>
      <c r="BI13" s="291"/>
      <c r="BJ13" s="291"/>
      <c r="BK13" s="291"/>
      <c r="BL13" s="291"/>
      <c r="BM13" s="291"/>
      <c r="BN13" s="291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8"/>
      <c r="CE13" s="138" t="str">
        <f>IF('2.Students Name'!$R10="NQ","NQ",IF('2.Students Name'!$R10="I","I",IF('2.Students Name'!$R10="T","T",IF(OR(BF13&gt;BF$7,BG13&gt;BG$7,BH13&gt;BH$7,BI13&gt;BI$7,BJ13&gt;BJ$7,BK13&gt;BK$7,BL13&gt;BL$7,BM13&gt;BM$7,BN13&gt;BN$7,BO13&gt;BO$7,BP13&gt;BP$7,BQ13&gt;BQ$7,BR13&gt;BR$7,BS13&gt;BS$7,BT13&gt;BT$7,BU13&gt;BU$7,BV13&gt;BV$7,BW13&gt;BW$7,BX13&gt;BX$7,BY13&gt;BY$7,BZ13&gt;BZ$7,CA13&gt;CA$7,CB13&gt;CB$7,CC13&gt;CC$7,CD13&gt;CD$7),"",IF(SUM(BF13:CD13)=0,"",SUM(BF13:CD13))))))</f>
        <v/>
      </c>
      <c r="CF13" s="137">
        <v>6</v>
      </c>
      <c r="CG13" s="291"/>
      <c r="CH13" s="291"/>
      <c r="CI13" s="291"/>
      <c r="CJ13" s="291"/>
      <c r="CK13" s="291"/>
      <c r="CL13" s="291"/>
      <c r="CM13" s="291"/>
      <c r="CN13" s="291"/>
      <c r="CO13" s="291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8"/>
      <c r="DF13" s="138" t="str">
        <f>IF('2.Students Name'!$R10="NQ","NQ",IF('2.Students Name'!$R10="I","I",IF('2.Students Name'!$R10="T","T",IF(OR(CG13&gt;CG$7,CH13&gt;CH$7,CI13&gt;CI$7,CJ13&gt;CJ$7,CK13&gt;CK$7,CL13&gt;CL$7,CM13&gt;CM$7,CN13&gt;CN$7,CO13&gt;CO$7,CP13&gt;CP$7,CQ13&gt;CQ$7,CR13&gt;CR$7,CS13&gt;CS$7,CT13&gt;CT$7,CU13&gt;CU$7,CV13&gt;CV$7,CW13&gt;CW$7,CX13&gt;CX$7,CY13&gt;CY$7,CZ13&gt;CZ$7,DA13&gt;DA$7,DB13&gt;DB$7,DC13&gt;DC$7,DD13&gt;DD$7,DE13&gt;DE$7),"",IF(SUM(CG13:DE13)=0,"",SUM(CG13:DE13))))))</f>
        <v/>
      </c>
      <c r="DG13" s="137">
        <v>6</v>
      </c>
      <c r="DH13" s="291"/>
      <c r="DI13" s="291"/>
      <c r="DJ13" s="291"/>
      <c r="DK13" s="291"/>
      <c r="DL13" s="291"/>
      <c r="DM13" s="291"/>
      <c r="DN13" s="291"/>
      <c r="DO13" s="291"/>
      <c r="DP13" s="291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8"/>
      <c r="EG13" s="138" t="str">
        <f>IF('2.Students Name'!$R10="NQ","NQ",IF('2.Students Name'!$R10="I","I",IF('2.Students Name'!$R10="T","T",IF(OR(DH13&gt;DH$7,DI13&gt;DI$7,DJ13&gt;DJ$7,DK13&gt;DK$7,DL13&gt;DL$7,DM13&gt;DM$7,DN13&gt;DN$7,DO13&gt;DO$7,DP13&gt;DP$7,DQ13&gt;DQ$7,DR13&gt;DR$7,DS13&gt;DS$7,DT13&gt;DT$7,DU13&gt;DU$7,DV13&gt;DV$7,DW13&gt;DW$7,DX13&gt;DX$7,DY13&gt;DY$7,DZ13&gt;DZ$7,EA13&gt;EA$7,EB13&gt;EB$7,EC13&gt;EC$7,ED13&gt;ED$7,EE13&gt;EE$7,EF13&gt;EF$7),"",IF(SUM(DH13:EF13)=0,"",SUM(DH13:EF13))))))</f>
        <v/>
      </c>
      <c r="EH13" s="137">
        <v>6</v>
      </c>
      <c r="EI13" s="291"/>
      <c r="EJ13" s="291"/>
      <c r="EK13" s="291"/>
      <c r="EL13" s="291"/>
      <c r="EM13" s="291"/>
      <c r="EN13" s="291"/>
      <c r="EO13" s="291"/>
      <c r="EP13" s="291"/>
      <c r="EQ13" s="291"/>
      <c r="ER13" s="292"/>
      <c r="ES13" s="292"/>
      <c r="ET13" s="292"/>
      <c r="EU13" s="292"/>
      <c r="EV13" s="292"/>
      <c r="EW13" s="292"/>
      <c r="EX13" s="292"/>
      <c r="EY13" s="292"/>
      <c r="EZ13" s="292"/>
      <c r="FA13" s="292"/>
      <c r="FB13" s="292"/>
      <c r="FC13" s="292"/>
      <c r="FD13" s="292"/>
      <c r="FE13" s="292"/>
      <c r="FF13" s="292"/>
      <c r="FG13" s="298"/>
      <c r="FH13" s="138" t="str">
        <f>IF('2.Students Name'!$R10="NQ","NQ",IF('2.Students Name'!$R10="I","I",IF('2.Students Name'!$R10="T","T",IF(OR(EI13&gt;EI$7,EJ13&gt;EJ$7,EK13&gt;EK$7,EL13&gt;EL$7,EM13&gt;EM$7,EN13&gt;EN$7,EO13&gt;EO$7,EP13&gt;EP$7,EQ13&gt;EQ$7,ER13&gt;ER$7,ES13&gt;ES$7,ET13&gt;ET$7,EU13&gt;EU$7,EV13&gt;EV$7,EW13&gt;EW$7,EX13&gt;EX$7,EY13&gt;EY$7,EZ13&gt;EZ$7,FA13&gt;FA$7,FB13&gt;FB$7,FC13&gt;FC$7,FD13&gt;FD$7,FE13&gt;FE$7,FF13&gt;FF$7,FG13&gt;FG$7),"",IF(SUM(EI13:FG13)=0,"",SUM(EI13:FG13))))))</f>
        <v/>
      </c>
      <c r="FI13" s="137">
        <v>6</v>
      </c>
      <c r="FJ13" s="291"/>
      <c r="FK13" s="291"/>
      <c r="FL13" s="291"/>
      <c r="FM13" s="291"/>
      <c r="FN13" s="291"/>
      <c r="FO13" s="291"/>
      <c r="FP13" s="291"/>
      <c r="FQ13" s="291"/>
      <c r="FR13" s="291"/>
      <c r="FS13" s="292"/>
      <c r="FT13" s="292"/>
      <c r="FU13" s="292"/>
      <c r="FV13" s="292"/>
      <c r="FW13" s="292"/>
      <c r="FX13" s="292"/>
      <c r="FY13" s="292"/>
      <c r="FZ13" s="292"/>
      <c r="GA13" s="292"/>
      <c r="GB13" s="292"/>
      <c r="GC13" s="292"/>
      <c r="GD13" s="292"/>
      <c r="GE13" s="292"/>
      <c r="GF13" s="292"/>
      <c r="GG13" s="292"/>
      <c r="GH13" s="298"/>
      <c r="GI13" s="138" t="str">
        <f>IF('2.Students Name'!$R10="NQ","NQ",IF('2.Students Name'!$R10="I","I",IF('2.Students Name'!$R10="T","T",IF(OR(FJ13&gt;FJ$7,FK13&gt;FK$7,FL13&gt;FL$7,FM13&gt;FM$7,FN13&gt;FN$7,FO13&gt;FO$7,FP13&gt;FP$7,FQ13&gt;FQ$7,FR13&gt;FR$7,FS13&gt;FS$7,FT13&gt;FT$7,FU13&gt;FU$7,FV13&gt;FV$7,FW13&gt;FW$7,FX13&gt;FX$7,FY13&gt;FY$7,FZ13&gt;FZ$7,GA13&gt;GA$7,GB13&gt;GB$7,GC13&gt;GC$7,GD13&gt;GD$7,GE13&gt;GE$7,GF13&gt;GF$7,GG13&gt;GG$7,GH13&gt;GH$7),"",IF(SUM(FJ13:GH13)=0,"",SUM(FJ13:GH13))))))</f>
        <v/>
      </c>
      <c r="GJ13" s="137">
        <v>6</v>
      </c>
      <c r="GK13" s="291"/>
      <c r="GL13" s="291"/>
      <c r="GM13" s="291"/>
      <c r="GN13" s="291"/>
      <c r="GO13" s="291"/>
      <c r="GP13" s="291"/>
      <c r="GQ13" s="291"/>
      <c r="GR13" s="291"/>
      <c r="GS13" s="291"/>
      <c r="GT13" s="292"/>
      <c r="GU13" s="292"/>
      <c r="GV13" s="292"/>
      <c r="GW13" s="292"/>
      <c r="GX13" s="292"/>
      <c r="GY13" s="292"/>
      <c r="GZ13" s="292"/>
      <c r="HA13" s="292"/>
      <c r="HB13" s="292"/>
      <c r="HC13" s="292"/>
      <c r="HD13" s="292"/>
      <c r="HE13" s="292"/>
      <c r="HF13" s="292"/>
      <c r="HG13" s="292"/>
      <c r="HH13" s="292"/>
      <c r="HI13" s="298"/>
      <c r="HJ13" s="138" t="str">
        <f>IF('2.Students Name'!$R10="NQ","NQ",IF('2.Students Name'!$R10="I","I",IF('2.Students Name'!$R10="T","T",IF(OR(GK13&gt;GK$7,GL13&gt;GL$7,GM13&gt;GM$7,GN13&gt;GN$7,GO13&gt;GO$7,GP13&gt;GP$7,GQ13&gt;GQ$7,GR13&gt;GR$7,GS13&gt;GS$7,GT13&gt;GT$7,GU13&gt;GU$7,GV13&gt;GV$7,GW13&gt;GW$7,GX13&gt;GX$7,GY13&gt;GY$7,GZ13&gt;GZ$7,HA13&gt;HA$7,HB13&gt;HB$7,HC13&gt;HC$7,HD13&gt;HD$7,HE13&gt;HE$7,HF13&gt;HF$7,HG13&gt;HG$7,HH13&gt;HH$7,HI13&gt;HI$7),"",IF(SUM(GK13:HI13)=0,"",SUM(GK13:HI13))))))</f>
        <v/>
      </c>
      <c r="HK13" s="243"/>
      <c r="HL13" s="417"/>
      <c r="HM13" s="417"/>
      <c r="HN13" s="417"/>
      <c r="HO13" s="417"/>
      <c r="HP13" s="417"/>
      <c r="HQ13" s="417"/>
    </row>
    <row r="14" spans="1:225" ht="18" customHeight="1">
      <c r="A14" s="85" t="str">
        <f>IF('2.Students Name'!C11="","",'2.Students Name'!C11)</f>
        <v/>
      </c>
      <c r="B14" s="86" t="str">
        <f>IF('2.Students Name'!D11="","",'2.Students Name'!D11)</f>
        <v/>
      </c>
      <c r="C14" s="137">
        <v>7</v>
      </c>
      <c r="D14" s="291"/>
      <c r="E14" s="291"/>
      <c r="F14" s="291"/>
      <c r="G14" s="291"/>
      <c r="H14" s="291"/>
      <c r="I14" s="291"/>
      <c r="J14" s="291"/>
      <c r="K14" s="291"/>
      <c r="L14" s="291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8"/>
      <c r="AC14" s="138" t="str">
        <f>IF('2.Students Name'!$R11="NQ","NQ",IF('2.Students Name'!$R11="I","I",IF('2.Students Name'!$R11="T","T",IF(OR(D14&gt;D$7,E14&gt;E$7,F14&gt;F$7,G14&gt;G$7,H14&gt;H$7,I14&gt;I$7,J14&gt;J$7,K14&gt;K$7,L14&gt;L$7,M14&gt;M$7,N14&gt;N$7,O14&gt;O$7,P14&gt;P$7,Q14&gt;Q$7,R14&gt;R$7,S14&gt;S$7,T14&gt;T$7,U14&gt;U$7,V14&gt;V$7,W14&gt;W$7,X14&gt;X$7,Y14&gt;Y$7,Z14&gt;Z$7,AA14&gt;AA$7,AB14&gt;AB$7),"",IF(SUM(D14:AB14)=0,"",SUM(D14:AB14))))))</f>
        <v/>
      </c>
      <c r="AD14" s="137">
        <v>7</v>
      </c>
      <c r="AE14" s="291"/>
      <c r="AF14" s="291"/>
      <c r="AG14" s="291"/>
      <c r="AH14" s="291"/>
      <c r="AI14" s="291"/>
      <c r="AJ14" s="291"/>
      <c r="AK14" s="291"/>
      <c r="AL14" s="291"/>
      <c r="AM14" s="291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8"/>
      <c r="BD14" s="138" t="str">
        <f>IF('2.Students Name'!$R11="NQ","NQ",IF('2.Students Name'!$R11="I","I",IF('2.Students Name'!$R11="T","T",IF(OR(AE14&gt;AE$7,AF14&gt;AF$7,AG14&gt;AG$7,AH14&gt;AH$7,AI14&gt;AI$7,AJ14&gt;AJ$7,AK14&gt;AK$7,AL14&gt;AL$7,AM14&gt;AM$7,AN14&gt;AN$7,AO14&gt;AO$7,AP14&gt;AP$7,AQ14&gt;AQ$7,AR14&gt;AR$7,AS14&gt;AS$7,AT14&gt;AT$7,AU14&gt;AU$7,AV14&gt;AV$7,AW14&gt;AW$7,AX14&gt;AX$7,AY14&gt;AY$7,AZ14&gt;AZ$7,BA14&gt;BA$7,BB14&gt;BB$7,BC14&gt;BC$7),"",IF(SUM(AE14:BC14)=0,"",SUM(AE14:BC14))))))</f>
        <v/>
      </c>
      <c r="BE14" s="137">
        <v>7</v>
      </c>
      <c r="BF14" s="291"/>
      <c r="BG14" s="291"/>
      <c r="BH14" s="291"/>
      <c r="BI14" s="291"/>
      <c r="BJ14" s="291"/>
      <c r="BK14" s="291"/>
      <c r="BL14" s="291"/>
      <c r="BM14" s="291"/>
      <c r="BN14" s="291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8"/>
      <c r="CE14" s="138" t="str">
        <f>IF('2.Students Name'!$R11="NQ","NQ",IF('2.Students Name'!$R11="I","I",IF('2.Students Name'!$R11="T","T",IF(OR(BF14&gt;BF$7,BG14&gt;BG$7,BH14&gt;BH$7,BI14&gt;BI$7,BJ14&gt;BJ$7,BK14&gt;BK$7,BL14&gt;BL$7,BM14&gt;BM$7,BN14&gt;BN$7,BO14&gt;BO$7,BP14&gt;BP$7,BQ14&gt;BQ$7,BR14&gt;BR$7,BS14&gt;BS$7,BT14&gt;BT$7,BU14&gt;BU$7,BV14&gt;BV$7,BW14&gt;BW$7,BX14&gt;BX$7,BY14&gt;BY$7,BZ14&gt;BZ$7,CA14&gt;CA$7,CB14&gt;CB$7,CC14&gt;CC$7,CD14&gt;CD$7),"",IF(SUM(BF14:CD14)=0,"",SUM(BF14:CD14))))))</f>
        <v/>
      </c>
      <c r="CF14" s="137">
        <v>7</v>
      </c>
      <c r="CG14" s="291"/>
      <c r="CH14" s="291"/>
      <c r="CI14" s="291"/>
      <c r="CJ14" s="291"/>
      <c r="CK14" s="291"/>
      <c r="CL14" s="291"/>
      <c r="CM14" s="291"/>
      <c r="CN14" s="291"/>
      <c r="CO14" s="291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8"/>
      <c r="DF14" s="138" t="str">
        <f>IF('2.Students Name'!$R11="NQ","NQ",IF('2.Students Name'!$R11="I","I",IF('2.Students Name'!$R11="T","T",IF(OR(CG14&gt;CG$7,CH14&gt;CH$7,CI14&gt;CI$7,CJ14&gt;CJ$7,CK14&gt;CK$7,CL14&gt;CL$7,CM14&gt;CM$7,CN14&gt;CN$7,CO14&gt;CO$7,CP14&gt;CP$7,CQ14&gt;CQ$7,CR14&gt;CR$7,CS14&gt;CS$7,CT14&gt;CT$7,CU14&gt;CU$7,CV14&gt;CV$7,CW14&gt;CW$7,CX14&gt;CX$7,CY14&gt;CY$7,CZ14&gt;CZ$7,DA14&gt;DA$7,DB14&gt;DB$7,DC14&gt;DC$7,DD14&gt;DD$7,DE14&gt;DE$7),"",IF(SUM(CG14:DE14)=0,"",SUM(CG14:DE14))))))</f>
        <v/>
      </c>
      <c r="DG14" s="137">
        <v>7</v>
      </c>
      <c r="DH14" s="291"/>
      <c r="DI14" s="291"/>
      <c r="DJ14" s="291"/>
      <c r="DK14" s="291"/>
      <c r="DL14" s="291"/>
      <c r="DM14" s="291"/>
      <c r="DN14" s="291"/>
      <c r="DO14" s="291"/>
      <c r="DP14" s="291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8"/>
      <c r="EG14" s="138" t="str">
        <f>IF('2.Students Name'!$R11="NQ","NQ",IF('2.Students Name'!$R11="I","I",IF('2.Students Name'!$R11="T","T",IF(OR(DH14&gt;DH$7,DI14&gt;DI$7,DJ14&gt;DJ$7,DK14&gt;DK$7,DL14&gt;DL$7,DM14&gt;DM$7,DN14&gt;DN$7,DO14&gt;DO$7,DP14&gt;DP$7,DQ14&gt;DQ$7,DR14&gt;DR$7,DS14&gt;DS$7,DT14&gt;DT$7,DU14&gt;DU$7,DV14&gt;DV$7,DW14&gt;DW$7,DX14&gt;DX$7,DY14&gt;DY$7,DZ14&gt;DZ$7,EA14&gt;EA$7,EB14&gt;EB$7,EC14&gt;EC$7,ED14&gt;ED$7,EE14&gt;EE$7,EF14&gt;EF$7),"",IF(SUM(DH14:EF14)=0,"",SUM(DH14:EF14))))))</f>
        <v/>
      </c>
      <c r="EH14" s="137">
        <v>7</v>
      </c>
      <c r="EI14" s="291"/>
      <c r="EJ14" s="291"/>
      <c r="EK14" s="291"/>
      <c r="EL14" s="291"/>
      <c r="EM14" s="291"/>
      <c r="EN14" s="291"/>
      <c r="EO14" s="291"/>
      <c r="EP14" s="291"/>
      <c r="EQ14" s="291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8"/>
      <c r="FH14" s="138" t="str">
        <f>IF('2.Students Name'!$R11="NQ","NQ",IF('2.Students Name'!$R11="I","I",IF('2.Students Name'!$R11="T","T",IF(OR(EI14&gt;EI$7,EJ14&gt;EJ$7,EK14&gt;EK$7,EL14&gt;EL$7,EM14&gt;EM$7,EN14&gt;EN$7,EO14&gt;EO$7,EP14&gt;EP$7,EQ14&gt;EQ$7,ER14&gt;ER$7,ES14&gt;ES$7,ET14&gt;ET$7,EU14&gt;EU$7,EV14&gt;EV$7,EW14&gt;EW$7,EX14&gt;EX$7,EY14&gt;EY$7,EZ14&gt;EZ$7,FA14&gt;FA$7,FB14&gt;FB$7,FC14&gt;FC$7,FD14&gt;FD$7,FE14&gt;FE$7,FF14&gt;FF$7,FG14&gt;FG$7),"",IF(SUM(EI14:FG14)=0,"",SUM(EI14:FG14))))))</f>
        <v/>
      </c>
      <c r="FI14" s="137">
        <v>7</v>
      </c>
      <c r="FJ14" s="291"/>
      <c r="FK14" s="291"/>
      <c r="FL14" s="291"/>
      <c r="FM14" s="291"/>
      <c r="FN14" s="291"/>
      <c r="FO14" s="291"/>
      <c r="FP14" s="291"/>
      <c r="FQ14" s="291"/>
      <c r="FR14" s="291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8"/>
      <c r="GI14" s="138" t="str">
        <f>IF('2.Students Name'!$R11="NQ","NQ",IF('2.Students Name'!$R11="I","I",IF('2.Students Name'!$R11="T","T",IF(OR(FJ14&gt;FJ$7,FK14&gt;FK$7,FL14&gt;FL$7,FM14&gt;FM$7,FN14&gt;FN$7,FO14&gt;FO$7,FP14&gt;FP$7,FQ14&gt;FQ$7,FR14&gt;FR$7,FS14&gt;FS$7,FT14&gt;FT$7,FU14&gt;FU$7,FV14&gt;FV$7,FW14&gt;FW$7,FX14&gt;FX$7,FY14&gt;FY$7,FZ14&gt;FZ$7,GA14&gt;GA$7,GB14&gt;GB$7,GC14&gt;GC$7,GD14&gt;GD$7,GE14&gt;GE$7,GF14&gt;GF$7,GG14&gt;GG$7,GH14&gt;GH$7),"",IF(SUM(FJ14:GH14)=0,"",SUM(FJ14:GH14))))))</f>
        <v/>
      </c>
      <c r="GJ14" s="137">
        <v>7</v>
      </c>
      <c r="GK14" s="291"/>
      <c r="GL14" s="291"/>
      <c r="GM14" s="291"/>
      <c r="GN14" s="291"/>
      <c r="GO14" s="291"/>
      <c r="GP14" s="291"/>
      <c r="GQ14" s="291"/>
      <c r="GR14" s="291"/>
      <c r="GS14" s="291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8"/>
      <c r="HJ14" s="138" t="str">
        <f>IF('2.Students Name'!$R11="NQ","NQ",IF('2.Students Name'!$R11="I","I",IF('2.Students Name'!$R11="T","T",IF(OR(GK14&gt;GK$7,GL14&gt;GL$7,GM14&gt;GM$7,GN14&gt;GN$7,GO14&gt;GO$7,GP14&gt;GP$7,GQ14&gt;GQ$7,GR14&gt;GR$7,GS14&gt;GS$7,GT14&gt;GT$7,GU14&gt;GU$7,GV14&gt;GV$7,GW14&gt;GW$7,GX14&gt;GX$7,GY14&gt;GY$7,GZ14&gt;GZ$7,HA14&gt;HA$7,HB14&gt;HB$7,HC14&gt;HC$7,HD14&gt;HD$7,HE14&gt;HE$7,HF14&gt;HF$7,HG14&gt;HG$7,HH14&gt;HH$7,HI14&gt;HI$7),"",IF(SUM(GK14:HI14)=0,"",SUM(GK14:HI14))))))</f>
        <v/>
      </c>
      <c r="HK14" s="243"/>
      <c r="HL14" s="417"/>
      <c r="HM14" s="417"/>
      <c r="HN14" s="417"/>
      <c r="HO14" s="417"/>
      <c r="HP14" s="417"/>
      <c r="HQ14" s="417"/>
    </row>
    <row r="15" spans="1:225" ht="18" customHeight="1">
      <c r="A15" s="85" t="str">
        <f>IF('2.Students Name'!C12="","",'2.Students Name'!C12)</f>
        <v/>
      </c>
      <c r="B15" s="86" t="str">
        <f>IF('2.Students Name'!D12="","",'2.Students Name'!D12)</f>
        <v/>
      </c>
      <c r="C15" s="137">
        <v>8</v>
      </c>
      <c r="D15" s="291"/>
      <c r="E15" s="291"/>
      <c r="F15" s="291"/>
      <c r="G15" s="291"/>
      <c r="H15" s="291"/>
      <c r="I15" s="291"/>
      <c r="J15" s="291"/>
      <c r="K15" s="291"/>
      <c r="L15" s="291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8"/>
      <c r="AC15" s="138" t="str">
        <f>IF('2.Students Name'!$R12="NQ","NQ",IF('2.Students Name'!$R12="I","I",IF('2.Students Name'!$R12="T","T",IF(OR(D15&gt;D$7,E15&gt;E$7,F15&gt;F$7,G15&gt;G$7,H15&gt;H$7,I15&gt;I$7,J15&gt;J$7,K15&gt;K$7,L15&gt;L$7,M15&gt;M$7,N15&gt;N$7,O15&gt;O$7,P15&gt;P$7,Q15&gt;Q$7,R15&gt;R$7,S15&gt;S$7,T15&gt;T$7,U15&gt;U$7,V15&gt;V$7,W15&gt;W$7,X15&gt;X$7,Y15&gt;Y$7,Z15&gt;Z$7,AA15&gt;AA$7,AB15&gt;AB$7),"",IF(SUM(D15:AB15)=0,"",SUM(D15:AB15))))))</f>
        <v/>
      </c>
      <c r="AD15" s="137">
        <v>8</v>
      </c>
      <c r="AE15" s="291"/>
      <c r="AF15" s="291"/>
      <c r="AG15" s="291"/>
      <c r="AH15" s="291"/>
      <c r="AI15" s="291"/>
      <c r="AJ15" s="291"/>
      <c r="AK15" s="291"/>
      <c r="AL15" s="291"/>
      <c r="AM15" s="291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8"/>
      <c r="BD15" s="138" t="str">
        <f>IF('2.Students Name'!$R12="NQ","NQ",IF('2.Students Name'!$R12="I","I",IF('2.Students Name'!$R12="T","T",IF(OR(AE15&gt;AE$7,AF15&gt;AF$7,AG15&gt;AG$7,AH15&gt;AH$7,AI15&gt;AI$7,AJ15&gt;AJ$7,AK15&gt;AK$7,AL15&gt;AL$7,AM15&gt;AM$7,AN15&gt;AN$7,AO15&gt;AO$7,AP15&gt;AP$7,AQ15&gt;AQ$7,AR15&gt;AR$7,AS15&gt;AS$7,AT15&gt;AT$7,AU15&gt;AU$7,AV15&gt;AV$7,AW15&gt;AW$7,AX15&gt;AX$7,AY15&gt;AY$7,AZ15&gt;AZ$7,BA15&gt;BA$7,BB15&gt;BB$7,BC15&gt;BC$7),"",IF(SUM(AE15:BC15)=0,"",SUM(AE15:BC15))))))</f>
        <v/>
      </c>
      <c r="BE15" s="137">
        <v>8</v>
      </c>
      <c r="BF15" s="291"/>
      <c r="BG15" s="291"/>
      <c r="BH15" s="291"/>
      <c r="BI15" s="291"/>
      <c r="BJ15" s="291"/>
      <c r="BK15" s="291"/>
      <c r="BL15" s="291"/>
      <c r="BM15" s="291"/>
      <c r="BN15" s="291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8"/>
      <c r="CE15" s="138" t="str">
        <f>IF('2.Students Name'!$R12="NQ","NQ",IF('2.Students Name'!$R12="I","I",IF('2.Students Name'!$R12="T","T",IF(OR(BF15&gt;BF$7,BG15&gt;BG$7,BH15&gt;BH$7,BI15&gt;BI$7,BJ15&gt;BJ$7,BK15&gt;BK$7,BL15&gt;BL$7,BM15&gt;BM$7,BN15&gt;BN$7,BO15&gt;BO$7,BP15&gt;BP$7,BQ15&gt;BQ$7,BR15&gt;BR$7,BS15&gt;BS$7,BT15&gt;BT$7,BU15&gt;BU$7,BV15&gt;BV$7,BW15&gt;BW$7,BX15&gt;BX$7,BY15&gt;BY$7,BZ15&gt;BZ$7,CA15&gt;CA$7,CB15&gt;CB$7,CC15&gt;CC$7,CD15&gt;CD$7),"",IF(SUM(BF15:CD15)=0,"",SUM(BF15:CD15))))))</f>
        <v/>
      </c>
      <c r="CF15" s="137">
        <v>8</v>
      </c>
      <c r="CG15" s="291"/>
      <c r="CH15" s="291"/>
      <c r="CI15" s="291"/>
      <c r="CJ15" s="291"/>
      <c r="CK15" s="291"/>
      <c r="CL15" s="291"/>
      <c r="CM15" s="291"/>
      <c r="CN15" s="291"/>
      <c r="CO15" s="291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8"/>
      <c r="DF15" s="138" t="str">
        <f>IF('2.Students Name'!$R12="NQ","NQ",IF('2.Students Name'!$R12="I","I",IF('2.Students Name'!$R12="T","T",IF(OR(CG15&gt;CG$7,CH15&gt;CH$7,CI15&gt;CI$7,CJ15&gt;CJ$7,CK15&gt;CK$7,CL15&gt;CL$7,CM15&gt;CM$7,CN15&gt;CN$7,CO15&gt;CO$7,CP15&gt;CP$7,CQ15&gt;CQ$7,CR15&gt;CR$7,CS15&gt;CS$7,CT15&gt;CT$7,CU15&gt;CU$7,CV15&gt;CV$7,CW15&gt;CW$7,CX15&gt;CX$7,CY15&gt;CY$7,CZ15&gt;CZ$7,DA15&gt;DA$7,DB15&gt;DB$7,DC15&gt;DC$7,DD15&gt;DD$7,DE15&gt;DE$7),"",IF(SUM(CG15:DE15)=0,"",SUM(CG15:DE15))))))</f>
        <v/>
      </c>
      <c r="DG15" s="137">
        <v>8</v>
      </c>
      <c r="DH15" s="291"/>
      <c r="DI15" s="291"/>
      <c r="DJ15" s="291"/>
      <c r="DK15" s="291"/>
      <c r="DL15" s="291"/>
      <c r="DM15" s="291"/>
      <c r="DN15" s="291"/>
      <c r="DO15" s="291"/>
      <c r="DP15" s="291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8"/>
      <c r="EG15" s="138" t="str">
        <f>IF('2.Students Name'!$R12="NQ","NQ",IF('2.Students Name'!$R12="I","I",IF('2.Students Name'!$R12="T","T",IF(OR(DH15&gt;DH$7,DI15&gt;DI$7,DJ15&gt;DJ$7,DK15&gt;DK$7,DL15&gt;DL$7,DM15&gt;DM$7,DN15&gt;DN$7,DO15&gt;DO$7,DP15&gt;DP$7,DQ15&gt;DQ$7,DR15&gt;DR$7,DS15&gt;DS$7,DT15&gt;DT$7,DU15&gt;DU$7,DV15&gt;DV$7,DW15&gt;DW$7,DX15&gt;DX$7,DY15&gt;DY$7,DZ15&gt;DZ$7,EA15&gt;EA$7,EB15&gt;EB$7,EC15&gt;EC$7,ED15&gt;ED$7,EE15&gt;EE$7,EF15&gt;EF$7),"",IF(SUM(DH15:EF15)=0,"",SUM(DH15:EF15))))))</f>
        <v/>
      </c>
      <c r="EH15" s="137">
        <v>8</v>
      </c>
      <c r="EI15" s="291"/>
      <c r="EJ15" s="291"/>
      <c r="EK15" s="291"/>
      <c r="EL15" s="291"/>
      <c r="EM15" s="291"/>
      <c r="EN15" s="291"/>
      <c r="EO15" s="291"/>
      <c r="EP15" s="291"/>
      <c r="EQ15" s="291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  <c r="FF15" s="292"/>
      <c r="FG15" s="298"/>
      <c r="FH15" s="138" t="str">
        <f>IF('2.Students Name'!$R12="NQ","NQ",IF('2.Students Name'!$R12="I","I",IF('2.Students Name'!$R12="T","T",IF(OR(EI15&gt;EI$7,EJ15&gt;EJ$7,EK15&gt;EK$7,EL15&gt;EL$7,EM15&gt;EM$7,EN15&gt;EN$7,EO15&gt;EO$7,EP15&gt;EP$7,EQ15&gt;EQ$7,ER15&gt;ER$7,ES15&gt;ES$7,ET15&gt;ET$7,EU15&gt;EU$7,EV15&gt;EV$7,EW15&gt;EW$7,EX15&gt;EX$7,EY15&gt;EY$7,EZ15&gt;EZ$7,FA15&gt;FA$7,FB15&gt;FB$7,FC15&gt;FC$7,FD15&gt;FD$7,FE15&gt;FE$7,FF15&gt;FF$7,FG15&gt;FG$7),"",IF(SUM(EI15:FG15)=0,"",SUM(EI15:FG15))))))</f>
        <v/>
      </c>
      <c r="FI15" s="137">
        <v>8</v>
      </c>
      <c r="FJ15" s="291"/>
      <c r="FK15" s="291"/>
      <c r="FL15" s="291"/>
      <c r="FM15" s="291"/>
      <c r="FN15" s="291"/>
      <c r="FO15" s="291"/>
      <c r="FP15" s="291"/>
      <c r="FQ15" s="291"/>
      <c r="FR15" s="291"/>
      <c r="FS15" s="292"/>
      <c r="FT15" s="292"/>
      <c r="FU15" s="292"/>
      <c r="FV15" s="292"/>
      <c r="FW15" s="292"/>
      <c r="FX15" s="292"/>
      <c r="FY15" s="292"/>
      <c r="FZ15" s="292"/>
      <c r="GA15" s="292"/>
      <c r="GB15" s="292"/>
      <c r="GC15" s="292"/>
      <c r="GD15" s="292"/>
      <c r="GE15" s="292"/>
      <c r="GF15" s="292"/>
      <c r="GG15" s="292"/>
      <c r="GH15" s="298"/>
      <c r="GI15" s="138" t="str">
        <f>IF('2.Students Name'!$R12="NQ","NQ",IF('2.Students Name'!$R12="I","I",IF('2.Students Name'!$R12="T","T",IF(OR(FJ15&gt;FJ$7,FK15&gt;FK$7,FL15&gt;FL$7,FM15&gt;FM$7,FN15&gt;FN$7,FO15&gt;FO$7,FP15&gt;FP$7,FQ15&gt;FQ$7,FR15&gt;FR$7,FS15&gt;FS$7,FT15&gt;FT$7,FU15&gt;FU$7,FV15&gt;FV$7,FW15&gt;FW$7,FX15&gt;FX$7,FY15&gt;FY$7,FZ15&gt;FZ$7,GA15&gt;GA$7,GB15&gt;GB$7,GC15&gt;GC$7,GD15&gt;GD$7,GE15&gt;GE$7,GF15&gt;GF$7,GG15&gt;GG$7,GH15&gt;GH$7),"",IF(SUM(FJ15:GH15)=0,"",SUM(FJ15:GH15))))))</f>
        <v/>
      </c>
      <c r="GJ15" s="137">
        <v>8</v>
      </c>
      <c r="GK15" s="291"/>
      <c r="GL15" s="291"/>
      <c r="GM15" s="291"/>
      <c r="GN15" s="291"/>
      <c r="GO15" s="291"/>
      <c r="GP15" s="291"/>
      <c r="GQ15" s="291"/>
      <c r="GR15" s="291"/>
      <c r="GS15" s="291"/>
      <c r="GT15" s="292"/>
      <c r="GU15" s="292"/>
      <c r="GV15" s="292"/>
      <c r="GW15" s="292"/>
      <c r="GX15" s="292"/>
      <c r="GY15" s="292"/>
      <c r="GZ15" s="292"/>
      <c r="HA15" s="292"/>
      <c r="HB15" s="292"/>
      <c r="HC15" s="292"/>
      <c r="HD15" s="292"/>
      <c r="HE15" s="292"/>
      <c r="HF15" s="292"/>
      <c r="HG15" s="292"/>
      <c r="HH15" s="292"/>
      <c r="HI15" s="298"/>
      <c r="HJ15" s="138" t="str">
        <f>IF('2.Students Name'!$R12="NQ","NQ",IF('2.Students Name'!$R12="I","I",IF('2.Students Name'!$R12="T","T",IF(OR(GK15&gt;GK$7,GL15&gt;GL$7,GM15&gt;GM$7,GN15&gt;GN$7,GO15&gt;GO$7,GP15&gt;GP$7,GQ15&gt;GQ$7,GR15&gt;GR$7,GS15&gt;GS$7,GT15&gt;GT$7,GU15&gt;GU$7,GV15&gt;GV$7,GW15&gt;GW$7,GX15&gt;GX$7,GY15&gt;GY$7,GZ15&gt;GZ$7,HA15&gt;HA$7,HB15&gt;HB$7,HC15&gt;HC$7,HD15&gt;HD$7,HE15&gt;HE$7,HF15&gt;HF$7,HG15&gt;HG$7,HH15&gt;HH$7,HI15&gt;HI$7),"",IF(SUM(GK15:HI15)=0,"",SUM(GK15:HI15))))))</f>
        <v/>
      </c>
      <c r="HK15" s="243"/>
      <c r="HL15" s="417"/>
      <c r="HM15" s="417"/>
      <c r="HN15" s="417"/>
      <c r="HO15" s="417"/>
      <c r="HP15" s="417"/>
      <c r="HQ15" s="417"/>
    </row>
    <row r="16" spans="1:225" ht="18" customHeight="1">
      <c r="A16" s="85" t="str">
        <f>IF('2.Students Name'!C13="","",'2.Students Name'!C13)</f>
        <v/>
      </c>
      <c r="B16" s="86" t="str">
        <f>IF('2.Students Name'!D13="","",'2.Students Name'!D13)</f>
        <v/>
      </c>
      <c r="C16" s="137">
        <v>9</v>
      </c>
      <c r="D16" s="291"/>
      <c r="E16" s="291"/>
      <c r="F16" s="291"/>
      <c r="G16" s="291"/>
      <c r="H16" s="291"/>
      <c r="I16" s="291"/>
      <c r="J16" s="291"/>
      <c r="K16" s="291"/>
      <c r="L16" s="291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8"/>
      <c r="AC16" s="138" t="str">
        <f>IF('2.Students Name'!$R13="NQ","NQ",IF('2.Students Name'!$R13="I","I",IF('2.Students Name'!$R13="T","T",IF(OR(D16&gt;D$7,E16&gt;E$7,F16&gt;F$7,G16&gt;G$7,H16&gt;H$7,I16&gt;I$7,J16&gt;J$7,K16&gt;K$7,L16&gt;L$7,M16&gt;M$7,N16&gt;N$7,O16&gt;O$7,P16&gt;P$7,Q16&gt;Q$7,R16&gt;R$7,S16&gt;S$7,T16&gt;T$7,U16&gt;U$7,V16&gt;V$7,W16&gt;W$7,X16&gt;X$7,Y16&gt;Y$7,Z16&gt;Z$7,AA16&gt;AA$7,AB16&gt;AB$7),"",IF(SUM(D16:AB16)=0,"",SUM(D16:AB16))))))</f>
        <v/>
      </c>
      <c r="AD16" s="137">
        <v>9</v>
      </c>
      <c r="AE16" s="291"/>
      <c r="AF16" s="291"/>
      <c r="AG16" s="291"/>
      <c r="AH16" s="291"/>
      <c r="AI16" s="291"/>
      <c r="AJ16" s="291"/>
      <c r="AK16" s="291"/>
      <c r="AL16" s="291"/>
      <c r="AM16" s="291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8"/>
      <c r="BD16" s="138" t="str">
        <f>IF('2.Students Name'!$R13="NQ","NQ",IF('2.Students Name'!$R13="I","I",IF('2.Students Name'!$R13="T","T",IF(OR(AE16&gt;AE$7,AF16&gt;AF$7,AG16&gt;AG$7,AH16&gt;AH$7,AI16&gt;AI$7,AJ16&gt;AJ$7,AK16&gt;AK$7,AL16&gt;AL$7,AM16&gt;AM$7,AN16&gt;AN$7,AO16&gt;AO$7,AP16&gt;AP$7,AQ16&gt;AQ$7,AR16&gt;AR$7,AS16&gt;AS$7,AT16&gt;AT$7,AU16&gt;AU$7,AV16&gt;AV$7,AW16&gt;AW$7,AX16&gt;AX$7,AY16&gt;AY$7,AZ16&gt;AZ$7,BA16&gt;BA$7,BB16&gt;BB$7,BC16&gt;BC$7),"",IF(SUM(AE16:BC16)=0,"",SUM(AE16:BC16))))))</f>
        <v/>
      </c>
      <c r="BE16" s="137">
        <v>9</v>
      </c>
      <c r="BF16" s="291"/>
      <c r="BG16" s="291"/>
      <c r="BH16" s="291"/>
      <c r="BI16" s="291"/>
      <c r="BJ16" s="291"/>
      <c r="BK16" s="291"/>
      <c r="BL16" s="291"/>
      <c r="BM16" s="291"/>
      <c r="BN16" s="291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8"/>
      <c r="CE16" s="138" t="str">
        <f>IF('2.Students Name'!$R13="NQ","NQ",IF('2.Students Name'!$R13="I","I",IF('2.Students Name'!$R13="T","T",IF(OR(BF16&gt;BF$7,BG16&gt;BG$7,BH16&gt;BH$7,BI16&gt;BI$7,BJ16&gt;BJ$7,BK16&gt;BK$7,BL16&gt;BL$7,BM16&gt;BM$7,BN16&gt;BN$7,BO16&gt;BO$7,BP16&gt;BP$7,BQ16&gt;BQ$7,BR16&gt;BR$7,BS16&gt;BS$7,BT16&gt;BT$7,BU16&gt;BU$7,BV16&gt;BV$7,BW16&gt;BW$7,BX16&gt;BX$7,BY16&gt;BY$7,BZ16&gt;BZ$7,CA16&gt;CA$7,CB16&gt;CB$7,CC16&gt;CC$7,CD16&gt;CD$7),"",IF(SUM(BF16:CD16)=0,"",SUM(BF16:CD16))))))</f>
        <v/>
      </c>
      <c r="CF16" s="137">
        <v>9</v>
      </c>
      <c r="CG16" s="291"/>
      <c r="CH16" s="291"/>
      <c r="CI16" s="291"/>
      <c r="CJ16" s="291"/>
      <c r="CK16" s="291"/>
      <c r="CL16" s="291"/>
      <c r="CM16" s="291"/>
      <c r="CN16" s="291"/>
      <c r="CO16" s="291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8"/>
      <c r="DF16" s="138" t="str">
        <f>IF('2.Students Name'!$R13="NQ","NQ",IF('2.Students Name'!$R13="I","I",IF('2.Students Name'!$R13="T","T",IF(OR(CG16&gt;CG$7,CH16&gt;CH$7,CI16&gt;CI$7,CJ16&gt;CJ$7,CK16&gt;CK$7,CL16&gt;CL$7,CM16&gt;CM$7,CN16&gt;CN$7,CO16&gt;CO$7,CP16&gt;CP$7,CQ16&gt;CQ$7,CR16&gt;CR$7,CS16&gt;CS$7,CT16&gt;CT$7,CU16&gt;CU$7,CV16&gt;CV$7,CW16&gt;CW$7,CX16&gt;CX$7,CY16&gt;CY$7,CZ16&gt;CZ$7,DA16&gt;DA$7,DB16&gt;DB$7,DC16&gt;DC$7,DD16&gt;DD$7,DE16&gt;DE$7),"",IF(SUM(CG16:DE16)=0,"",SUM(CG16:DE16))))))</f>
        <v/>
      </c>
      <c r="DG16" s="137">
        <v>9</v>
      </c>
      <c r="DH16" s="291"/>
      <c r="DI16" s="291"/>
      <c r="DJ16" s="291"/>
      <c r="DK16" s="291"/>
      <c r="DL16" s="291"/>
      <c r="DM16" s="291"/>
      <c r="DN16" s="291"/>
      <c r="DO16" s="291"/>
      <c r="DP16" s="291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8"/>
      <c r="EG16" s="138" t="str">
        <f>IF('2.Students Name'!$R13="NQ","NQ",IF('2.Students Name'!$R13="I","I",IF('2.Students Name'!$R13="T","T",IF(OR(DH16&gt;DH$7,DI16&gt;DI$7,DJ16&gt;DJ$7,DK16&gt;DK$7,DL16&gt;DL$7,DM16&gt;DM$7,DN16&gt;DN$7,DO16&gt;DO$7,DP16&gt;DP$7,DQ16&gt;DQ$7,DR16&gt;DR$7,DS16&gt;DS$7,DT16&gt;DT$7,DU16&gt;DU$7,DV16&gt;DV$7,DW16&gt;DW$7,DX16&gt;DX$7,DY16&gt;DY$7,DZ16&gt;DZ$7,EA16&gt;EA$7,EB16&gt;EB$7,EC16&gt;EC$7,ED16&gt;ED$7,EE16&gt;EE$7,EF16&gt;EF$7),"",IF(SUM(DH16:EF16)=0,"",SUM(DH16:EF16))))))</f>
        <v/>
      </c>
      <c r="EH16" s="137">
        <v>9</v>
      </c>
      <c r="EI16" s="291"/>
      <c r="EJ16" s="291"/>
      <c r="EK16" s="291"/>
      <c r="EL16" s="291"/>
      <c r="EM16" s="291"/>
      <c r="EN16" s="291"/>
      <c r="EO16" s="291"/>
      <c r="EP16" s="291"/>
      <c r="EQ16" s="291"/>
      <c r="ER16" s="292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8"/>
      <c r="FH16" s="138" t="str">
        <f>IF('2.Students Name'!$R13="NQ","NQ",IF('2.Students Name'!$R13="I","I",IF('2.Students Name'!$R13="T","T",IF(OR(EI16&gt;EI$7,EJ16&gt;EJ$7,EK16&gt;EK$7,EL16&gt;EL$7,EM16&gt;EM$7,EN16&gt;EN$7,EO16&gt;EO$7,EP16&gt;EP$7,EQ16&gt;EQ$7,ER16&gt;ER$7,ES16&gt;ES$7,ET16&gt;ET$7,EU16&gt;EU$7,EV16&gt;EV$7,EW16&gt;EW$7,EX16&gt;EX$7,EY16&gt;EY$7,EZ16&gt;EZ$7,FA16&gt;FA$7,FB16&gt;FB$7,FC16&gt;FC$7,FD16&gt;FD$7,FE16&gt;FE$7,FF16&gt;FF$7,FG16&gt;FG$7),"",IF(SUM(EI16:FG16)=0,"",SUM(EI16:FG16))))))</f>
        <v/>
      </c>
      <c r="FI16" s="137">
        <v>9</v>
      </c>
      <c r="FJ16" s="291"/>
      <c r="FK16" s="291"/>
      <c r="FL16" s="291"/>
      <c r="FM16" s="291"/>
      <c r="FN16" s="291"/>
      <c r="FO16" s="291"/>
      <c r="FP16" s="291"/>
      <c r="FQ16" s="291"/>
      <c r="FR16" s="291"/>
      <c r="FS16" s="292"/>
      <c r="FT16" s="292"/>
      <c r="FU16" s="292"/>
      <c r="FV16" s="292"/>
      <c r="FW16" s="292"/>
      <c r="FX16" s="292"/>
      <c r="FY16" s="292"/>
      <c r="FZ16" s="292"/>
      <c r="GA16" s="292"/>
      <c r="GB16" s="292"/>
      <c r="GC16" s="292"/>
      <c r="GD16" s="292"/>
      <c r="GE16" s="292"/>
      <c r="GF16" s="292"/>
      <c r="GG16" s="292"/>
      <c r="GH16" s="298"/>
      <c r="GI16" s="138" t="str">
        <f>IF('2.Students Name'!$R13="NQ","NQ",IF('2.Students Name'!$R13="I","I",IF('2.Students Name'!$R13="T","T",IF(OR(FJ16&gt;FJ$7,FK16&gt;FK$7,FL16&gt;FL$7,FM16&gt;FM$7,FN16&gt;FN$7,FO16&gt;FO$7,FP16&gt;FP$7,FQ16&gt;FQ$7,FR16&gt;FR$7,FS16&gt;FS$7,FT16&gt;FT$7,FU16&gt;FU$7,FV16&gt;FV$7,FW16&gt;FW$7,FX16&gt;FX$7,FY16&gt;FY$7,FZ16&gt;FZ$7,GA16&gt;GA$7,GB16&gt;GB$7,GC16&gt;GC$7,GD16&gt;GD$7,GE16&gt;GE$7,GF16&gt;GF$7,GG16&gt;GG$7,GH16&gt;GH$7),"",IF(SUM(FJ16:GH16)=0,"",SUM(FJ16:GH16))))))</f>
        <v/>
      </c>
      <c r="GJ16" s="137">
        <v>9</v>
      </c>
      <c r="GK16" s="291"/>
      <c r="GL16" s="291"/>
      <c r="GM16" s="291"/>
      <c r="GN16" s="291"/>
      <c r="GO16" s="291"/>
      <c r="GP16" s="291"/>
      <c r="GQ16" s="291"/>
      <c r="GR16" s="291"/>
      <c r="GS16" s="291"/>
      <c r="GT16" s="292"/>
      <c r="GU16" s="292"/>
      <c r="GV16" s="292"/>
      <c r="GW16" s="292"/>
      <c r="GX16" s="292"/>
      <c r="GY16" s="292"/>
      <c r="GZ16" s="292"/>
      <c r="HA16" s="292"/>
      <c r="HB16" s="292"/>
      <c r="HC16" s="292"/>
      <c r="HD16" s="292"/>
      <c r="HE16" s="292"/>
      <c r="HF16" s="292"/>
      <c r="HG16" s="292"/>
      <c r="HH16" s="292"/>
      <c r="HI16" s="298"/>
      <c r="HJ16" s="138" t="str">
        <f>IF('2.Students Name'!$R13="NQ","NQ",IF('2.Students Name'!$R13="I","I",IF('2.Students Name'!$R13="T","T",IF(OR(GK16&gt;GK$7,GL16&gt;GL$7,GM16&gt;GM$7,GN16&gt;GN$7,GO16&gt;GO$7,GP16&gt;GP$7,GQ16&gt;GQ$7,GR16&gt;GR$7,GS16&gt;GS$7,GT16&gt;GT$7,GU16&gt;GU$7,GV16&gt;GV$7,GW16&gt;GW$7,GX16&gt;GX$7,GY16&gt;GY$7,GZ16&gt;GZ$7,HA16&gt;HA$7,HB16&gt;HB$7,HC16&gt;HC$7,HD16&gt;HD$7,HE16&gt;HE$7,HF16&gt;HF$7,HG16&gt;HG$7,HH16&gt;HH$7,HI16&gt;HI$7),"",IF(SUM(GK16:HI16)=0,"",SUM(GK16:HI16))))))</f>
        <v/>
      </c>
      <c r="HK16" s="243"/>
      <c r="HL16" s="417"/>
      <c r="HM16" s="417"/>
      <c r="HN16" s="417"/>
      <c r="HO16" s="417"/>
      <c r="HP16" s="417"/>
      <c r="HQ16" s="417"/>
    </row>
    <row r="17" spans="1:225" ht="18" customHeight="1">
      <c r="A17" s="85" t="str">
        <f>IF('2.Students Name'!C14="","",'2.Students Name'!C14)</f>
        <v/>
      </c>
      <c r="B17" s="86" t="str">
        <f>IF('2.Students Name'!D14="","",'2.Students Name'!D14)</f>
        <v/>
      </c>
      <c r="C17" s="137">
        <v>10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8"/>
      <c r="AC17" s="138" t="str">
        <f>IF('2.Students Name'!$R14="NQ","NQ",IF('2.Students Name'!$R14="I","I",IF('2.Students Name'!$R14="T","T",IF(OR(D17&gt;D$7,E17&gt;E$7,F17&gt;F$7,G17&gt;G$7,H17&gt;H$7,I17&gt;I$7,J17&gt;J$7,K17&gt;K$7,L17&gt;L$7,M17&gt;M$7,N17&gt;N$7,O17&gt;O$7,P17&gt;P$7,Q17&gt;Q$7,R17&gt;R$7,S17&gt;S$7,T17&gt;T$7,U17&gt;U$7,V17&gt;V$7,W17&gt;W$7,X17&gt;X$7,Y17&gt;Y$7,Z17&gt;Z$7,AA17&gt;AA$7,AB17&gt;AB$7),"",IF(SUM(D17:AB17)=0,"",SUM(D17:AB17))))))</f>
        <v/>
      </c>
      <c r="AD17" s="137">
        <v>10</v>
      </c>
      <c r="AE17" s="291"/>
      <c r="AF17" s="291"/>
      <c r="AG17" s="291"/>
      <c r="AH17" s="291"/>
      <c r="AI17" s="291"/>
      <c r="AJ17" s="291"/>
      <c r="AK17" s="291"/>
      <c r="AL17" s="291"/>
      <c r="AM17" s="291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8"/>
      <c r="BD17" s="138" t="str">
        <f>IF('2.Students Name'!$R14="NQ","NQ",IF('2.Students Name'!$R14="I","I",IF('2.Students Name'!$R14="T","T",IF(OR(AE17&gt;AE$7,AF17&gt;AF$7,AG17&gt;AG$7,AH17&gt;AH$7,AI17&gt;AI$7,AJ17&gt;AJ$7,AK17&gt;AK$7,AL17&gt;AL$7,AM17&gt;AM$7,AN17&gt;AN$7,AO17&gt;AO$7,AP17&gt;AP$7,AQ17&gt;AQ$7,AR17&gt;AR$7,AS17&gt;AS$7,AT17&gt;AT$7,AU17&gt;AU$7,AV17&gt;AV$7,AW17&gt;AW$7,AX17&gt;AX$7,AY17&gt;AY$7,AZ17&gt;AZ$7,BA17&gt;BA$7,BB17&gt;BB$7,BC17&gt;BC$7),"",IF(SUM(AE17:BC17)=0,"",SUM(AE17:BC17))))))</f>
        <v/>
      </c>
      <c r="BE17" s="137">
        <v>10</v>
      </c>
      <c r="BF17" s="291"/>
      <c r="BG17" s="291"/>
      <c r="BH17" s="291"/>
      <c r="BI17" s="291"/>
      <c r="BJ17" s="291"/>
      <c r="BK17" s="291"/>
      <c r="BL17" s="291"/>
      <c r="BM17" s="291"/>
      <c r="BN17" s="291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8"/>
      <c r="CE17" s="138" t="str">
        <f>IF('2.Students Name'!$R14="NQ","NQ",IF('2.Students Name'!$R14="I","I",IF('2.Students Name'!$R14="T","T",IF(OR(BF17&gt;BF$7,BG17&gt;BG$7,BH17&gt;BH$7,BI17&gt;BI$7,BJ17&gt;BJ$7,BK17&gt;BK$7,BL17&gt;BL$7,BM17&gt;BM$7,BN17&gt;BN$7,BO17&gt;BO$7,BP17&gt;BP$7,BQ17&gt;BQ$7,BR17&gt;BR$7,BS17&gt;BS$7,BT17&gt;BT$7,BU17&gt;BU$7,BV17&gt;BV$7,BW17&gt;BW$7,BX17&gt;BX$7,BY17&gt;BY$7,BZ17&gt;BZ$7,CA17&gt;CA$7,CB17&gt;CB$7,CC17&gt;CC$7,CD17&gt;CD$7),"",IF(SUM(BF17:CD17)=0,"",SUM(BF17:CD17))))))</f>
        <v/>
      </c>
      <c r="CF17" s="137">
        <v>10</v>
      </c>
      <c r="CG17" s="291"/>
      <c r="CH17" s="291"/>
      <c r="CI17" s="291"/>
      <c r="CJ17" s="291"/>
      <c r="CK17" s="291"/>
      <c r="CL17" s="291"/>
      <c r="CM17" s="291"/>
      <c r="CN17" s="291"/>
      <c r="CO17" s="291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8"/>
      <c r="DF17" s="138" t="str">
        <f>IF('2.Students Name'!$R14="NQ","NQ",IF('2.Students Name'!$R14="I","I",IF('2.Students Name'!$R14="T","T",IF(OR(CG17&gt;CG$7,CH17&gt;CH$7,CI17&gt;CI$7,CJ17&gt;CJ$7,CK17&gt;CK$7,CL17&gt;CL$7,CM17&gt;CM$7,CN17&gt;CN$7,CO17&gt;CO$7,CP17&gt;CP$7,CQ17&gt;CQ$7,CR17&gt;CR$7,CS17&gt;CS$7,CT17&gt;CT$7,CU17&gt;CU$7,CV17&gt;CV$7,CW17&gt;CW$7,CX17&gt;CX$7,CY17&gt;CY$7,CZ17&gt;CZ$7,DA17&gt;DA$7,DB17&gt;DB$7,DC17&gt;DC$7,DD17&gt;DD$7,DE17&gt;DE$7),"",IF(SUM(CG17:DE17)=0,"",SUM(CG17:DE17))))))</f>
        <v/>
      </c>
      <c r="DG17" s="137">
        <v>10</v>
      </c>
      <c r="DH17" s="291"/>
      <c r="DI17" s="291"/>
      <c r="DJ17" s="291"/>
      <c r="DK17" s="291"/>
      <c r="DL17" s="291"/>
      <c r="DM17" s="291"/>
      <c r="DN17" s="291"/>
      <c r="DO17" s="291"/>
      <c r="DP17" s="291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8"/>
      <c r="EG17" s="138" t="str">
        <f>IF('2.Students Name'!$R14="NQ","NQ",IF('2.Students Name'!$R14="I","I",IF('2.Students Name'!$R14="T","T",IF(OR(DH17&gt;DH$7,DI17&gt;DI$7,DJ17&gt;DJ$7,DK17&gt;DK$7,DL17&gt;DL$7,DM17&gt;DM$7,DN17&gt;DN$7,DO17&gt;DO$7,DP17&gt;DP$7,DQ17&gt;DQ$7,DR17&gt;DR$7,DS17&gt;DS$7,DT17&gt;DT$7,DU17&gt;DU$7,DV17&gt;DV$7,DW17&gt;DW$7,DX17&gt;DX$7,DY17&gt;DY$7,DZ17&gt;DZ$7,EA17&gt;EA$7,EB17&gt;EB$7,EC17&gt;EC$7,ED17&gt;ED$7,EE17&gt;EE$7,EF17&gt;EF$7),"",IF(SUM(DH17:EF17)=0,"",SUM(DH17:EF17))))))</f>
        <v/>
      </c>
      <c r="EH17" s="137">
        <v>10</v>
      </c>
      <c r="EI17" s="291"/>
      <c r="EJ17" s="291"/>
      <c r="EK17" s="291"/>
      <c r="EL17" s="291"/>
      <c r="EM17" s="291"/>
      <c r="EN17" s="291"/>
      <c r="EO17" s="291"/>
      <c r="EP17" s="291"/>
      <c r="EQ17" s="291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8"/>
      <c r="FH17" s="138" t="str">
        <f>IF('2.Students Name'!$R14="NQ","NQ",IF('2.Students Name'!$R14="I","I",IF('2.Students Name'!$R14="T","T",IF(OR(EI17&gt;EI$7,EJ17&gt;EJ$7,EK17&gt;EK$7,EL17&gt;EL$7,EM17&gt;EM$7,EN17&gt;EN$7,EO17&gt;EO$7,EP17&gt;EP$7,EQ17&gt;EQ$7,ER17&gt;ER$7,ES17&gt;ES$7,ET17&gt;ET$7,EU17&gt;EU$7,EV17&gt;EV$7,EW17&gt;EW$7,EX17&gt;EX$7,EY17&gt;EY$7,EZ17&gt;EZ$7,FA17&gt;FA$7,FB17&gt;FB$7,FC17&gt;FC$7,FD17&gt;FD$7,FE17&gt;FE$7,FF17&gt;FF$7,FG17&gt;FG$7),"",IF(SUM(EI17:FG17)=0,"",SUM(EI17:FG17))))))</f>
        <v/>
      </c>
      <c r="FI17" s="137">
        <v>10</v>
      </c>
      <c r="FJ17" s="291"/>
      <c r="FK17" s="291"/>
      <c r="FL17" s="291"/>
      <c r="FM17" s="291"/>
      <c r="FN17" s="291"/>
      <c r="FO17" s="291"/>
      <c r="FP17" s="291"/>
      <c r="FQ17" s="291"/>
      <c r="FR17" s="291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8"/>
      <c r="GI17" s="138" t="str">
        <f>IF('2.Students Name'!$R14="NQ","NQ",IF('2.Students Name'!$R14="I","I",IF('2.Students Name'!$R14="T","T",IF(OR(FJ17&gt;FJ$7,FK17&gt;FK$7,FL17&gt;FL$7,FM17&gt;FM$7,FN17&gt;FN$7,FO17&gt;FO$7,FP17&gt;FP$7,FQ17&gt;FQ$7,FR17&gt;FR$7,FS17&gt;FS$7,FT17&gt;FT$7,FU17&gt;FU$7,FV17&gt;FV$7,FW17&gt;FW$7,FX17&gt;FX$7,FY17&gt;FY$7,FZ17&gt;FZ$7,GA17&gt;GA$7,GB17&gt;GB$7,GC17&gt;GC$7,GD17&gt;GD$7,GE17&gt;GE$7,GF17&gt;GF$7,GG17&gt;GG$7,GH17&gt;GH$7),"",IF(SUM(FJ17:GH17)=0,"",SUM(FJ17:GH17))))))</f>
        <v/>
      </c>
      <c r="GJ17" s="137">
        <v>10</v>
      </c>
      <c r="GK17" s="291"/>
      <c r="GL17" s="291"/>
      <c r="GM17" s="291"/>
      <c r="GN17" s="291"/>
      <c r="GO17" s="291"/>
      <c r="GP17" s="291"/>
      <c r="GQ17" s="291"/>
      <c r="GR17" s="291"/>
      <c r="GS17" s="291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8"/>
      <c r="HJ17" s="138" t="str">
        <f>IF('2.Students Name'!$R14="NQ","NQ",IF('2.Students Name'!$R14="I","I",IF('2.Students Name'!$R14="T","T",IF(OR(GK17&gt;GK$7,GL17&gt;GL$7,GM17&gt;GM$7,GN17&gt;GN$7,GO17&gt;GO$7,GP17&gt;GP$7,GQ17&gt;GQ$7,GR17&gt;GR$7,GS17&gt;GS$7,GT17&gt;GT$7,GU17&gt;GU$7,GV17&gt;GV$7,GW17&gt;GW$7,GX17&gt;GX$7,GY17&gt;GY$7,GZ17&gt;GZ$7,HA17&gt;HA$7,HB17&gt;HB$7,HC17&gt;HC$7,HD17&gt;HD$7,HE17&gt;HE$7,HF17&gt;HF$7,HG17&gt;HG$7,HH17&gt;HH$7,HI17&gt;HI$7),"",IF(SUM(GK17:HI17)=0,"",SUM(GK17:HI17))))))</f>
        <v/>
      </c>
      <c r="HK17" s="243"/>
      <c r="HL17" s="417"/>
      <c r="HM17" s="417"/>
      <c r="HN17" s="417"/>
      <c r="HO17" s="417"/>
      <c r="HP17" s="417"/>
      <c r="HQ17" s="417"/>
    </row>
    <row r="18" spans="1:225" ht="18" customHeight="1">
      <c r="A18" s="85" t="str">
        <f>IF('2.Students Name'!C15="","",'2.Students Name'!C15)</f>
        <v/>
      </c>
      <c r="B18" s="86" t="str">
        <f>IF('2.Students Name'!D15="","",'2.Students Name'!D15)</f>
        <v/>
      </c>
      <c r="C18" s="137">
        <v>11</v>
      </c>
      <c r="D18" s="291"/>
      <c r="E18" s="291"/>
      <c r="F18" s="291"/>
      <c r="G18" s="291"/>
      <c r="H18" s="291"/>
      <c r="I18" s="291"/>
      <c r="J18" s="291"/>
      <c r="K18" s="291"/>
      <c r="L18" s="291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8"/>
      <c r="AC18" s="138" t="str">
        <f>IF('2.Students Name'!$R15="NQ","NQ",IF('2.Students Name'!$R15="I","I",IF('2.Students Name'!$R15="T","T",IF(OR(D18&gt;D$7,E18&gt;E$7,F18&gt;F$7,G18&gt;G$7,H18&gt;H$7,I18&gt;I$7,J18&gt;J$7,K18&gt;K$7,L18&gt;L$7,M18&gt;M$7,N18&gt;N$7,O18&gt;O$7,P18&gt;P$7,Q18&gt;Q$7,R18&gt;R$7,S18&gt;S$7,T18&gt;T$7,U18&gt;U$7,V18&gt;V$7,W18&gt;W$7,X18&gt;X$7,Y18&gt;Y$7,Z18&gt;Z$7,AA18&gt;AA$7,AB18&gt;AB$7),"",IF(SUM(D18:AB18)=0,"",SUM(D18:AB18))))))</f>
        <v/>
      </c>
      <c r="AD18" s="137">
        <v>11</v>
      </c>
      <c r="AE18" s="291"/>
      <c r="AF18" s="291"/>
      <c r="AG18" s="291"/>
      <c r="AH18" s="291"/>
      <c r="AI18" s="291"/>
      <c r="AJ18" s="291"/>
      <c r="AK18" s="291"/>
      <c r="AL18" s="291"/>
      <c r="AM18" s="291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8"/>
      <c r="BD18" s="138" t="str">
        <f>IF('2.Students Name'!$R15="NQ","NQ",IF('2.Students Name'!$R15="I","I",IF('2.Students Name'!$R15="T","T",IF(OR(AE18&gt;AE$7,AF18&gt;AF$7,AG18&gt;AG$7,AH18&gt;AH$7,AI18&gt;AI$7,AJ18&gt;AJ$7,AK18&gt;AK$7,AL18&gt;AL$7,AM18&gt;AM$7,AN18&gt;AN$7,AO18&gt;AO$7,AP18&gt;AP$7,AQ18&gt;AQ$7,AR18&gt;AR$7,AS18&gt;AS$7,AT18&gt;AT$7,AU18&gt;AU$7,AV18&gt;AV$7,AW18&gt;AW$7,AX18&gt;AX$7,AY18&gt;AY$7,AZ18&gt;AZ$7,BA18&gt;BA$7,BB18&gt;BB$7,BC18&gt;BC$7),"",IF(SUM(AE18:BC18)=0,"",SUM(AE18:BC18))))))</f>
        <v/>
      </c>
      <c r="BE18" s="137">
        <v>11</v>
      </c>
      <c r="BF18" s="291"/>
      <c r="BG18" s="291"/>
      <c r="BH18" s="291"/>
      <c r="BI18" s="291"/>
      <c r="BJ18" s="291"/>
      <c r="BK18" s="291"/>
      <c r="BL18" s="291"/>
      <c r="BM18" s="291"/>
      <c r="BN18" s="291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8"/>
      <c r="CE18" s="138" t="str">
        <f>IF('2.Students Name'!$R15="NQ","NQ",IF('2.Students Name'!$R15="I","I",IF('2.Students Name'!$R15="T","T",IF(OR(BF18&gt;BF$7,BG18&gt;BG$7,BH18&gt;BH$7,BI18&gt;BI$7,BJ18&gt;BJ$7,BK18&gt;BK$7,BL18&gt;BL$7,BM18&gt;BM$7,BN18&gt;BN$7,BO18&gt;BO$7,BP18&gt;BP$7,BQ18&gt;BQ$7,BR18&gt;BR$7,BS18&gt;BS$7,BT18&gt;BT$7,BU18&gt;BU$7,BV18&gt;BV$7,BW18&gt;BW$7,BX18&gt;BX$7,BY18&gt;BY$7,BZ18&gt;BZ$7,CA18&gt;CA$7,CB18&gt;CB$7,CC18&gt;CC$7,CD18&gt;CD$7),"",IF(SUM(BF18:CD18)=0,"",SUM(BF18:CD18))))))</f>
        <v/>
      </c>
      <c r="CF18" s="137">
        <v>11</v>
      </c>
      <c r="CG18" s="291"/>
      <c r="CH18" s="291"/>
      <c r="CI18" s="291"/>
      <c r="CJ18" s="291"/>
      <c r="CK18" s="291"/>
      <c r="CL18" s="291"/>
      <c r="CM18" s="291"/>
      <c r="CN18" s="291"/>
      <c r="CO18" s="291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8"/>
      <c r="DF18" s="138" t="str">
        <f>IF('2.Students Name'!$R15="NQ","NQ",IF('2.Students Name'!$R15="I","I",IF('2.Students Name'!$R15="T","T",IF(OR(CG18&gt;CG$7,CH18&gt;CH$7,CI18&gt;CI$7,CJ18&gt;CJ$7,CK18&gt;CK$7,CL18&gt;CL$7,CM18&gt;CM$7,CN18&gt;CN$7,CO18&gt;CO$7,CP18&gt;CP$7,CQ18&gt;CQ$7,CR18&gt;CR$7,CS18&gt;CS$7,CT18&gt;CT$7,CU18&gt;CU$7,CV18&gt;CV$7,CW18&gt;CW$7,CX18&gt;CX$7,CY18&gt;CY$7,CZ18&gt;CZ$7,DA18&gt;DA$7,DB18&gt;DB$7,DC18&gt;DC$7,DD18&gt;DD$7,DE18&gt;DE$7),"",IF(SUM(CG18:DE18)=0,"",SUM(CG18:DE18))))))</f>
        <v/>
      </c>
      <c r="DG18" s="137">
        <v>11</v>
      </c>
      <c r="DH18" s="291"/>
      <c r="DI18" s="291"/>
      <c r="DJ18" s="291"/>
      <c r="DK18" s="291"/>
      <c r="DL18" s="291"/>
      <c r="DM18" s="291"/>
      <c r="DN18" s="291"/>
      <c r="DO18" s="291"/>
      <c r="DP18" s="291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8"/>
      <c r="EG18" s="138" t="str">
        <f>IF('2.Students Name'!$R15="NQ","NQ",IF('2.Students Name'!$R15="I","I",IF('2.Students Name'!$R15="T","T",IF(OR(DH18&gt;DH$7,DI18&gt;DI$7,DJ18&gt;DJ$7,DK18&gt;DK$7,DL18&gt;DL$7,DM18&gt;DM$7,DN18&gt;DN$7,DO18&gt;DO$7,DP18&gt;DP$7,DQ18&gt;DQ$7,DR18&gt;DR$7,DS18&gt;DS$7,DT18&gt;DT$7,DU18&gt;DU$7,DV18&gt;DV$7,DW18&gt;DW$7,DX18&gt;DX$7,DY18&gt;DY$7,DZ18&gt;DZ$7,EA18&gt;EA$7,EB18&gt;EB$7,EC18&gt;EC$7,ED18&gt;ED$7,EE18&gt;EE$7,EF18&gt;EF$7),"",IF(SUM(DH18:EF18)=0,"",SUM(DH18:EF18))))))</f>
        <v/>
      </c>
      <c r="EH18" s="137">
        <v>11</v>
      </c>
      <c r="EI18" s="291"/>
      <c r="EJ18" s="291"/>
      <c r="EK18" s="291"/>
      <c r="EL18" s="291"/>
      <c r="EM18" s="291"/>
      <c r="EN18" s="291"/>
      <c r="EO18" s="291"/>
      <c r="EP18" s="291"/>
      <c r="EQ18" s="291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8"/>
      <c r="FH18" s="138" t="str">
        <f>IF('2.Students Name'!$R15="NQ","NQ",IF('2.Students Name'!$R15="I","I",IF('2.Students Name'!$R15="T","T",IF(OR(EI18&gt;EI$7,EJ18&gt;EJ$7,EK18&gt;EK$7,EL18&gt;EL$7,EM18&gt;EM$7,EN18&gt;EN$7,EO18&gt;EO$7,EP18&gt;EP$7,EQ18&gt;EQ$7,ER18&gt;ER$7,ES18&gt;ES$7,ET18&gt;ET$7,EU18&gt;EU$7,EV18&gt;EV$7,EW18&gt;EW$7,EX18&gt;EX$7,EY18&gt;EY$7,EZ18&gt;EZ$7,FA18&gt;FA$7,FB18&gt;FB$7,FC18&gt;FC$7,FD18&gt;FD$7,FE18&gt;FE$7,FF18&gt;FF$7,FG18&gt;FG$7),"",IF(SUM(EI18:FG18)=0,"",SUM(EI18:FG18))))))</f>
        <v/>
      </c>
      <c r="FI18" s="137">
        <v>11</v>
      </c>
      <c r="FJ18" s="291"/>
      <c r="FK18" s="291"/>
      <c r="FL18" s="291"/>
      <c r="FM18" s="291"/>
      <c r="FN18" s="291"/>
      <c r="FO18" s="291"/>
      <c r="FP18" s="291"/>
      <c r="FQ18" s="291"/>
      <c r="FR18" s="291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8"/>
      <c r="GI18" s="138" t="str">
        <f>IF('2.Students Name'!$R15="NQ","NQ",IF('2.Students Name'!$R15="I","I",IF('2.Students Name'!$R15="T","T",IF(OR(FJ18&gt;FJ$7,FK18&gt;FK$7,FL18&gt;FL$7,FM18&gt;FM$7,FN18&gt;FN$7,FO18&gt;FO$7,FP18&gt;FP$7,FQ18&gt;FQ$7,FR18&gt;FR$7,FS18&gt;FS$7,FT18&gt;FT$7,FU18&gt;FU$7,FV18&gt;FV$7,FW18&gt;FW$7,FX18&gt;FX$7,FY18&gt;FY$7,FZ18&gt;FZ$7,GA18&gt;GA$7,GB18&gt;GB$7,GC18&gt;GC$7,GD18&gt;GD$7,GE18&gt;GE$7,GF18&gt;GF$7,GG18&gt;GG$7,GH18&gt;GH$7),"",IF(SUM(FJ18:GH18)=0,"",SUM(FJ18:GH18))))))</f>
        <v/>
      </c>
      <c r="GJ18" s="137">
        <v>11</v>
      </c>
      <c r="GK18" s="291"/>
      <c r="GL18" s="291"/>
      <c r="GM18" s="291"/>
      <c r="GN18" s="291"/>
      <c r="GO18" s="291"/>
      <c r="GP18" s="291"/>
      <c r="GQ18" s="291"/>
      <c r="GR18" s="291"/>
      <c r="GS18" s="291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92"/>
      <c r="HG18" s="292"/>
      <c r="HH18" s="292"/>
      <c r="HI18" s="298"/>
      <c r="HJ18" s="138" t="str">
        <f>IF('2.Students Name'!$R15="NQ","NQ",IF('2.Students Name'!$R15="I","I",IF('2.Students Name'!$R15="T","T",IF(OR(GK18&gt;GK$7,GL18&gt;GL$7,GM18&gt;GM$7,GN18&gt;GN$7,GO18&gt;GO$7,GP18&gt;GP$7,GQ18&gt;GQ$7,GR18&gt;GR$7,GS18&gt;GS$7,GT18&gt;GT$7,GU18&gt;GU$7,GV18&gt;GV$7,GW18&gt;GW$7,GX18&gt;GX$7,GY18&gt;GY$7,GZ18&gt;GZ$7,HA18&gt;HA$7,HB18&gt;HB$7,HC18&gt;HC$7,HD18&gt;HD$7,HE18&gt;HE$7,HF18&gt;HF$7,HG18&gt;HG$7,HH18&gt;HH$7,HI18&gt;HI$7),"",IF(SUM(GK18:HI18)=0,"",SUM(GK18:HI18))))))</f>
        <v/>
      </c>
      <c r="HK18" s="243"/>
      <c r="HL18" s="417"/>
      <c r="HM18" s="417"/>
      <c r="HN18" s="417"/>
      <c r="HO18" s="417"/>
      <c r="HP18" s="417"/>
      <c r="HQ18" s="417"/>
    </row>
    <row r="19" spans="1:225" ht="18" customHeight="1">
      <c r="A19" s="85" t="str">
        <f>IF('2.Students Name'!C16="","",'2.Students Name'!C16)</f>
        <v/>
      </c>
      <c r="B19" s="86" t="str">
        <f>IF('2.Students Name'!D16="","",'2.Students Name'!D16)</f>
        <v/>
      </c>
      <c r="C19" s="137">
        <v>12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8"/>
      <c r="AC19" s="138" t="str">
        <f>IF('2.Students Name'!$R16="NQ","NQ",IF('2.Students Name'!$R16="I","I",IF('2.Students Name'!$R16="T","T",IF(OR(D19&gt;D$7,E19&gt;E$7,F19&gt;F$7,G19&gt;G$7,H19&gt;H$7,I19&gt;I$7,J19&gt;J$7,K19&gt;K$7,L19&gt;L$7,M19&gt;M$7,N19&gt;N$7,O19&gt;O$7,P19&gt;P$7,Q19&gt;Q$7,R19&gt;R$7,S19&gt;S$7,T19&gt;T$7,U19&gt;U$7,V19&gt;V$7,W19&gt;W$7,X19&gt;X$7,Y19&gt;Y$7,Z19&gt;Z$7,AA19&gt;AA$7,AB19&gt;AB$7),"",IF(SUM(D19:AB19)=0,"",SUM(D19:AB19))))))</f>
        <v/>
      </c>
      <c r="AD19" s="137">
        <v>12</v>
      </c>
      <c r="AE19" s="291"/>
      <c r="AF19" s="291"/>
      <c r="AG19" s="291"/>
      <c r="AH19" s="291"/>
      <c r="AI19" s="291"/>
      <c r="AJ19" s="291"/>
      <c r="AK19" s="291"/>
      <c r="AL19" s="291"/>
      <c r="AM19" s="291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8"/>
      <c r="BD19" s="138" t="str">
        <f>IF('2.Students Name'!$R16="NQ","NQ",IF('2.Students Name'!$R16="I","I",IF('2.Students Name'!$R16="T","T",IF(OR(AE19&gt;AE$7,AF19&gt;AF$7,AG19&gt;AG$7,AH19&gt;AH$7,AI19&gt;AI$7,AJ19&gt;AJ$7,AK19&gt;AK$7,AL19&gt;AL$7,AM19&gt;AM$7,AN19&gt;AN$7,AO19&gt;AO$7,AP19&gt;AP$7,AQ19&gt;AQ$7,AR19&gt;AR$7,AS19&gt;AS$7,AT19&gt;AT$7,AU19&gt;AU$7,AV19&gt;AV$7,AW19&gt;AW$7,AX19&gt;AX$7,AY19&gt;AY$7,AZ19&gt;AZ$7,BA19&gt;BA$7,BB19&gt;BB$7,BC19&gt;BC$7),"",IF(SUM(AE19:BC19)=0,"",SUM(AE19:BC19))))))</f>
        <v/>
      </c>
      <c r="BE19" s="137">
        <v>12</v>
      </c>
      <c r="BF19" s="291"/>
      <c r="BG19" s="291"/>
      <c r="BH19" s="291"/>
      <c r="BI19" s="291"/>
      <c r="BJ19" s="291"/>
      <c r="BK19" s="291"/>
      <c r="BL19" s="291"/>
      <c r="BM19" s="291"/>
      <c r="BN19" s="291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8"/>
      <c r="CE19" s="138" t="str">
        <f>IF('2.Students Name'!$R16="NQ","NQ",IF('2.Students Name'!$R16="I","I",IF('2.Students Name'!$R16="T","T",IF(OR(BF19&gt;BF$7,BG19&gt;BG$7,BH19&gt;BH$7,BI19&gt;BI$7,BJ19&gt;BJ$7,BK19&gt;BK$7,BL19&gt;BL$7,BM19&gt;BM$7,BN19&gt;BN$7,BO19&gt;BO$7,BP19&gt;BP$7,BQ19&gt;BQ$7,BR19&gt;BR$7,BS19&gt;BS$7,BT19&gt;BT$7,BU19&gt;BU$7,BV19&gt;BV$7,BW19&gt;BW$7,BX19&gt;BX$7,BY19&gt;BY$7,BZ19&gt;BZ$7,CA19&gt;CA$7,CB19&gt;CB$7,CC19&gt;CC$7,CD19&gt;CD$7),"",IF(SUM(BF19:CD19)=0,"",SUM(BF19:CD19))))))</f>
        <v/>
      </c>
      <c r="CF19" s="137">
        <v>12</v>
      </c>
      <c r="CG19" s="291"/>
      <c r="CH19" s="291"/>
      <c r="CI19" s="291"/>
      <c r="CJ19" s="291"/>
      <c r="CK19" s="291"/>
      <c r="CL19" s="291"/>
      <c r="CM19" s="291"/>
      <c r="CN19" s="291"/>
      <c r="CO19" s="291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8"/>
      <c r="DF19" s="138" t="str">
        <f>IF('2.Students Name'!$R16="NQ","NQ",IF('2.Students Name'!$R16="I","I",IF('2.Students Name'!$R16="T","T",IF(OR(CG19&gt;CG$7,CH19&gt;CH$7,CI19&gt;CI$7,CJ19&gt;CJ$7,CK19&gt;CK$7,CL19&gt;CL$7,CM19&gt;CM$7,CN19&gt;CN$7,CO19&gt;CO$7,CP19&gt;CP$7,CQ19&gt;CQ$7,CR19&gt;CR$7,CS19&gt;CS$7,CT19&gt;CT$7,CU19&gt;CU$7,CV19&gt;CV$7,CW19&gt;CW$7,CX19&gt;CX$7,CY19&gt;CY$7,CZ19&gt;CZ$7,DA19&gt;DA$7,DB19&gt;DB$7,DC19&gt;DC$7,DD19&gt;DD$7,DE19&gt;DE$7),"",IF(SUM(CG19:DE19)=0,"",SUM(CG19:DE19))))))</f>
        <v/>
      </c>
      <c r="DG19" s="137">
        <v>12</v>
      </c>
      <c r="DH19" s="291"/>
      <c r="DI19" s="291"/>
      <c r="DJ19" s="291"/>
      <c r="DK19" s="291"/>
      <c r="DL19" s="291"/>
      <c r="DM19" s="291"/>
      <c r="DN19" s="291"/>
      <c r="DO19" s="291"/>
      <c r="DP19" s="291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8"/>
      <c r="EG19" s="138" t="str">
        <f>IF('2.Students Name'!$R16="NQ","NQ",IF('2.Students Name'!$R16="I","I",IF('2.Students Name'!$R16="T","T",IF(OR(DH19&gt;DH$7,DI19&gt;DI$7,DJ19&gt;DJ$7,DK19&gt;DK$7,DL19&gt;DL$7,DM19&gt;DM$7,DN19&gt;DN$7,DO19&gt;DO$7,DP19&gt;DP$7,DQ19&gt;DQ$7,DR19&gt;DR$7,DS19&gt;DS$7,DT19&gt;DT$7,DU19&gt;DU$7,DV19&gt;DV$7,DW19&gt;DW$7,DX19&gt;DX$7,DY19&gt;DY$7,DZ19&gt;DZ$7,EA19&gt;EA$7,EB19&gt;EB$7,EC19&gt;EC$7,ED19&gt;ED$7,EE19&gt;EE$7,EF19&gt;EF$7),"",IF(SUM(DH19:EF19)=0,"",SUM(DH19:EF19))))))</f>
        <v/>
      </c>
      <c r="EH19" s="137">
        <v>12</v>
      </c>
      <c r="EI19" s="291"/>
      <c r="EJ19" s="291"/>
      <c r="EK19" s="291"/>
      <c r="EL19" s="291"/>
      <c r="EM19" s="291"/>
      <c r="EN19" s="291"/>
      <c r="EO19" s="291"/>
      <c r="EP19" s="291"/>
      <c r="EQ19" s="291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8"/>
      <c r="FH19" s="138" t="str">
        <f>IF('2.Students Name'!$R16="NQ","NQ",IF('2.Students Name'!$R16="I","I",IF('2.Students Name'!$R16="T","T",IF(OR(EI19&gt;EI$7,EJ19&gt;EJ$7,EK19&gt;EK$7,EL19&gt;EL$7,EM19&gt;EM$7,EN19&gt;EN$7,EO19&gt;EO$7,EP19&gt;EP$7,EQ19&gt;EQ$7,ER19&gt;ER$7,ES19&gt;ES$7,ET19&gt;ET$7,EU19&gt;EU$7,EV19&gt;EV$7,EW19&gt;EW$7,EX19&gt;EX$7,EY19&gt;EY$7,EZ19&gt;EZ$7,FA19&gt;FA$7,FB19&gt;FB$7,FC19&gt;FC$7,FD19&gt;FD$7,FE19&gt;FE$7,FF19&gt;FF$7,FG19&gt;FG$7),"",IF(SUM(EI19:FG19)=0,"",SUM(EI19:FG19))))))</f>
        <v/>
      </c>
      <c r="FI19" s="137">
        <v>12</v>
      </c>
      <c r="FJ19" s="291"/>
      <c r="FK19" s="291"/>
      <c r="FL19" s="291"/>
      <c r="FM19" s="291"/>
      <c r="FN19" s="291"/>
      <c r="FO19" s="291"/>
      <c r="FP19" s="291"/>
      <c r="FQ19" s="291"/>
      <c r="FR19" s="291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8"/>
      <c r="GI19" s="138" t="str">
        <f>IF('2.Students Name'!$R16="NQ","NQ",IF('2.Students Name'!$R16="I","I",IF('2.Students Name'!$R16="T","T",IF(OR(FJ19&gt;FJ$7,FK19&gt;FK$7,FL19&gt;FL$7,FM19&gt;FM$7,FN19&gt;FN$7,FO19&gt;FO$7,FP19&gt;FP$7,FQ19&gt;FQ$7,FR19&gt;FR$7,FS19&gt;FS$7,FT19&gt;FT$7,FU19&gt;FU$7,FV19&gt;FV$7,FW19&gt;FW$7,FX19&gt;FX$7,FY19&gt;FY$7,FZ19&gt;FZ$7,GA19&gt;GA$7,GB19&gt;GB$7,GC19&gt;GC$7,GD19&gt;GD$7,GE19&gt;GE$7,GF19&gt;GF$7,GG19&gt;GG$7,GH19&gt;GH$7),"",IF(SUM(FJ19:GH19)=0,"",SUM(FJ19:GH19))))))</f>
        <v/>
      </c>
      <c r="GJ19" s="137">
        <v>12</v>
      </c>
      <c r="GK19" s="291"/>
      <c r="GL19" s="291"/>
      <c r="GM19" s="291"/>
      <c r="GN19" s="291"/>
      <c r="GO19" s="291"/>
      <c r="GP19" s="291"/>
      <c r="GQ19" s="291"/>
      <c r="GR19" s="291"/>
      <c r="GS19" s="291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92"/>
      <c r="HG19" s="292"/>
      <c r="HH19" s="292"/>
      <c r="HI19" s="298"/>
      <c r="HJ19" s="138" t="str">
        <f>IF('2.Students Name'!$R16="NQ","NQ",IF('2.Students Name'!$R16="I","I",IF('2.Students Name'!$R16="T","T",IF(OR(GK19&gt;GK$7,GL19&gt;GL$7,GM19&gt;GM$7,GN19&gt;GN$7,GO19&gt;GO$7,GP19&gt;GP$7,GQ19&gt;GQ$7,GR19&gt;GR$7,GS19&gt;GS$7,GT19&gt;GT$7,GU19&gt;GU$7,GV19&gt;GV$7,GW19&gt;GW$7,GX19&gt;GX$7,GY19&gt;GY$7,GZ19&gt;GZ$7,HA19&gt;HA$7,HB19&gt;HB$7,HC19&gt;HC$7,HD19&gt;HD$7,HE19&gt;HE$7,HF19&gt;HF$7,HG19&gt;HG$7,HH19&gt;HH$7,HI19&gt;HI$7),"",IF(SUM(GK19:HI19)=0,"",SUM(GK19:HI19))))))</f>
        <v/>
      </c>
      <c r="HK19" s="243"/>
      <c r="HL19" s="417"/>
      <c r="HM19" s="417"/>
      <c r="HN19" s="417"/>
      <c r="HO19" s="417"/>
      <c r="HP19" s="417"/>
      <c r="HQ19" s="417"/>
    </row>
    <row r="20" spans="1:225" ht="18" customHeight="1">
      <c r="A20" s="85" t="str">
        <f>IF('2.Students Name'!C17="","",'2.Students Name'!C17)</f>
        <v/>
      </c>
      <c r="B20" s="86" t="str">
        <f>IF('2.Students Name'!D17="","",'2.Students Name'!D17)</f>
        <v/>
      </c>
      <c r="C20" s="137">
        <v>13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8"/>
      <c r="AC20" s="138" t="str">
        <f>IF('2.Students Name'!$R17="NQ","NQ",IF('2.Students Name'!$R17="I","I",IF('2.Students Name'!$R17="T","T",IF(OR(D20&gt;D$7,E20&gt;E$7,F20&gt;F$7,G20&gt;G$7,H20&gt;H$7,I20&gt;I$7,J20&gt;J$7,K20&gt;K$7,L20&gt;L$7,M20&gt;M$7,N20&gt;N$7,O20&gt;O$7,P20&gt;P$7,Q20&gt;Q$7,R20&gt;R$7,S20&gt;S$7,T20&gt;T$7,U20&gt;U$7,V20&gt;V$7,W20&gt;W$7,X20&gt;X$7,Y20&gt;Y$7,Z20&gt;Z$7,AA20&gt;AA$7,AB20&gt;AB$7),"",IF(SUM(D20:AB20)=0,"",SUM(D20:AB20))))))</f>
        <v/>
      </c>
      <c r="AD20" s="137">
        <v>13</v>
      </c>
      <c r="AE20" s="291"/>
      <c r="AF20" s="291"/>
      <c r="AG20" s="291"/>
      <c r="AH20" s="291"/>
      <c r="AI20" s="291"/>
      <c r="AJ20" s="291"/>
      <c r="AK20" s="291"/>
      <c r="AL20" s="291"/>
      <c r="AM20" s="291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8"/>
      <c r="BD20" s="138" t="str">
        <f>IF('2.Students Name'!$R17="NQ","NQ",IF('2.Students Name'!$R17="I","I",IF('2.Students Name'!$R17="T","T",IF(OR(AE20&gt;AE$7,AF20&gt;AF$7,AG20&gt;AG$7,AH20&gt;AH$7,AI20&gt;AI$7,AJ20&gt;AJ$7,AK20&gt;AK$7,AL20&gt;AL$7,AM20&gt;AM$7,AN20&gt;AN$7,AO20&gt;AO$7,AP20&gt;AP$7,AQ20&gt;AQ$7,AR20&gt;AR$7,AS20&gt;AS$7,AT20&gt;AT$7,AU20&gt;AU$7,AV20&gt;AV$7,AW20&gt;AW$7,AX20&gt;AX$7,AY20&gt;AY$7,AZ20&gt;AZ$7,BA20&gt;BA$7,BB20&gt;BB$7,BC20&gt;BC$7),"",IF(SUM(AE20:BC20)=0,"",SUM(AE20:BC20))))))</f>
        <v/>
      </c>
      <c r="BE20" s="137">
        <v>13</v>
      </c>
      <c r="BF20" s="291"/>
      <c r="BG20" s="291"/>
      <c r="BH20" s="291"/>
      <c r="BI20" s="291"/>
      <c r="BJ20" s="291"/>
      <c r="BK20" s="291"/>
      <c r="BL20" s="291"/>
      <c r="BM20" s="291"/>
      <c r="BN20" s="291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8"/>
      <c r="CE20" s="138" t="str">
        <f>IF('2.Students Name'!$R17="NQ","NQ",IF('2.Students Name'!$R17="I","I",IF('2.Students Name'!$R17="T","T",IF(OR(BF20&gt;BF$7,BG20&gt;BG$7,BH20&gt;BH$7,BI20&gt;BI$7,BJ20&gt;BJ$7,BK20&gt;BK$7,BL20&gt;BL$7,BM20&gt;BM$7,BN20&gt;BN$7,BO20&gt;BO$7,BP20&gt;BP$7,BQ20&gt;BQ$7,BR20&gt;BR$7,BS20&gt;BS$7,BT20&gt;BT$7,BU20&gt;BU$7,BV20&gt;BV$7,BW20&gt;BW$7,BX20&gt;BX$7,BY20&gt;BY$7,BZ20&gt;BZ$7,CA20&gt;CA$7,CB20&gt;CB$7,CC20&gt;CC$7,CD20&gt;CD$7),"",IF(SUM(BF20:CD20)=0,"",SUM(BF20:CD20))))))</f>
        <v/>
      </c>
      <c r="CF20" s="137">
        <v>13</v>
      </c>
      <c r="CG20" s="291"/>
      <c r="CH20" s="291"/>
      <c r="CI20" s="291"/>
      <c r="CJ20" s="291"/>
      <c r="CK20" s="291"/>
      <c r="CL20" s="291"/>
      <c r="CM20" s="291"/>
      <c r="CN20" s="291"/>
      <c r="CO20" s="291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8"/>
      <c r="DF20" s="138" t="str">
        <f>IF('2.Students Name'!$R17="NQ","NQ",IF('2.Students Name'!$R17="I","I",IF('2.Students Name'!$R17="T","T",IF(OR(CG20&gt;CG$7,CH20&gt;CH$7,CI20&gt;CI$7,CJ20&gt;CJ$7,CK20&gt;CK$7,CL20&gt;CL$7,CM20&gt;CM$7,CN20&gt;CN$7,CO20&gt;CO$7,CP20&gt;CP$7,CQ20&gt;CQ$7,CR20&gt;CR$7,CS20&gt;CS$7,CT20&gt;CT$7,CU20&gt;CU$7,CV20&gt;CV$7,CW20&gt;CW$7,CX20&gt;CX$7,CY20&gt;CY$7,CZ20&gt;CZ$7,DA20&gt;DA$7,DB20&gt;DB$7,DC20&gt;DC$7,DD20&gt;DD$7,DE20&gt;DE$7),"",IF(SUM(CG20:DE20)=0,"",SUM(CG20:DE20))))))</f>
        <v/>
      </c>
      <c r="DG20" s="137">
        <v>13</v>
      </c>
      <c r="DH20" s="291"/>
      <c r="DI20" s="291"/>
      <c r="DJ20" s="291"/>
      <c r="DK20" s="291"/>
      <c r="DL20" s="291"/>
      <c r="DM20" s="291"/>
      <c r="DN20" s="291"/>
      <c r="DO20" s="291"/>
      <c r="DP20" s="291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292"/>
      <c r="EE20" s="292"/>
      <c r="EF20" s="298"/>
      <c r="EG20" s="138" t="str">
        <f>IF('2.Students Name'!$R17="NQ","NQ",IF('2.Students Name'!$R17="I","I",IF('2.Students Name'!$R17="T","T",IF(OR(DH20&gt;DH$7,DI20&gt;DI$7,DJ20&gt;DJ$7,DK20&gt;DK$7,DL20&gt;DL$7,DM20&gt;DM$7,DN20&gt;DN$7,DO20&gt;DO$7,DP20&gt;DP$7,DQ20&gt;DQ$7,DR20&gt;DR$7,DS20&gt;DS$7,DT20&gt;DT$7,DU20&gt;DU$7,DV20&gt;DV$7,DW20&gt;DW$7,DX20&gt;DX$7,DY20&gt;DY$7,DZ20&gt;DZ$7,EA20&gt;EA$7,EB20&gt;EB$7,EC20&gt;EC$7,ED20&gt;ED$7,EE20&gt;EE$7,EF20&gt;EF$7),"",IF(SUM(DH20:EF20)=0,"",SUM(DH20:EF20))))))</f>
        <v/>
      </c>
      <c r="EH20" s="137">
        <v>13</v>
      </c>
      <c r="EI20" s="291"/>
      <c r="EJ20" s="291"/>
      <c r="EK20" s="291"/>
      <c r="EL20" s="291"/>
      <c r="EM20" s="291"/>
      <c r="EN20" s="291"/>
      <c r="EO20" s="291"/>
      <c r="EP20" s="291"/>
      <c r="EQ20" s="291"/>
      <c r="ER20" s="292"/>
      <c r="ES20" s="292"/>
      <c r="ET20" s="292"/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  <c r="FF20" s="292"/>
      <c r="FG20" s="298"/>
      <c r="FH20" s="138" t="str">
        <f>IF('2.Students Name'!$R17="NQ","NQ",IF('2.Students Name'!$R17="I","I",IF('2.Students Name'!$R17="T","T",IF(OR(EI20&gt;EI$7,EJ20&gt;EJ$7,EK20&gt;EK$7,EL20&gt;EL$7,EM20&gt;EM$7,EN20&gt;EN$7,EO20&gt;EO$7,EP20&gt;EP$7,EQ20&gt;EQ$7,ER20&gt;ER$7,ES20&gt;ES$7,ET20&gt;ET$7,EU20&gt;EU$7,EV20&gt;EV$7,EW20&gt;EW$7,EX20&gt;EX$7,EY20&gt;EY$7,EZ20&gt;EZ$7,FA20&gt;FA$7,FB20&gt;FB$7,FC20&gt;FC$7,FD20&gt;FD$7,FE20&gt;FE$7,FF20&gt;FF$7,FG20&gt;FG$7),"",IF(SUM(EI20:FG20)=0,"",SUM(EI20:FG20))))))</f>
        <v/>
      </c>
      <c r="FI20" s="137">
        <v>13</v>
      </c>
      <c r="FJ20" s="291"/>
      <c r="FK20" s="291"/>
      <c r="FL20" s="291"/>
      <c r="FM20" s="291"/>
      <c r="FN20" s="291"/>
      <c r="FO20" s="291"/>
      <c r="FP20" s="291"/>
      <c r="FQ20" s="291"/>
      <c r="FR20" s="291"/>
      <c r="FS20" s="292"/>
      <c r="FT20" s="292"/>
      <c r="FU20" s="292"/>
      <c r="FV20" s="292"/>
      <c r="FW20" s="292"/>
      <c r="FX20" s="292"/>
      <c r="FY20" s="292"/>
      <c r="FZ20" s="292"/>
      <c r="GA20" s="292"/>
      <c r="GB20" s="292"/>
      <c r="GC20" s="292"/>
      <c r="GD20" s="292"/>
      <c r="GE20" s="292"/>
      <c r="GF20" s="292"/>
      <c r="GG20" s="292"/>
      <c r="GH20" s="298"/>
      <c r="GI20" s="138" t="str">
        <f>IF('2.Students Name'!$R17="NQ","NQ",IF('2.Students Name'!$R17="I","I",IF('2.Students Name'!$R17="T","T",IF(OR(FJ20&gt;FJ$7,FK20&gt;FK$7,FL20&gt;FL$7,FM20&gt;FM$7,FN20&gt;FN$7,FO20&gt;FO$7,FP20&gt;FP$7,FQ20&gt;FQ$7,FR20&gt;FR$7,FS20&gt;FS$7,FT20&gt;FT$7,FU20&gt;FU$7,FV20&gt;FV$7,FW20&gt;FW$7,FX20&gt;FX$7,FY20&gt;FY$7,FZ20&gt;FZ$7,GA20&gt;GA$7,GB20&gt;GB$7,GC20&gt;GC$7,GD20&gt;GD$7,GE20&gt;GE$7,GF20&gt;GF$7,GG20&gt;GG$7,GH20&gt;GH$7),"",IF(SUM(FJ20:GH20)=0,"",SUM(FJ20:GH20))))))</f>
        <v/>
      </c>
      <c r="GJ20" s="137">
        <v>13</v>
      </c>
      <c r="GK20" s="291"/>
      <c r="GL20" s="291"/>
      <c r="GM20" s="291"/>
      <c r="GN20" s="291"/>
      <c r="GO20" s="291"/>
      <c r="GP20" s="291"/>
      <c r="GQ20" s="291"/>
      <c r="GR20" s="291"/>
      <c r="GS20" s="291"/>
      <c r="GT20" s="292"/>
      <c r="GU20" s="292"/>
      <c r="GV20" s="292"/>
      <c r="GW20" s="292"/>
      <c r="GX20" s="292"/>
      <c r="GY20" s="292"/>
      <c r="GZ20" s="292"/>
      <c r="HA20" s="292"/>
      <c r="HB20" s="292"/>
      <c r="HC20" s="292"/>
      <c r="HD20" s="292"/>
      <c r="HE20" s="292"/>
      <c r="HF20" s="292"/>
      <c r="HG20" s="292"/>
      <c r="HH20" s="292"/>
      <c r="HI20" s="298"/>
      <c r="HJ20" s="138" t="str">
        <f>IF('2.Students Name'!$R17="NQ","NQ",IF('2.Students Name'!$R17="I","I",IF('2.Students Name'!$R17="T","T",IF(OR(GK20&gt;GK$7,GL20&gt;GL$7,GM20&gt;GM$7,GN20&gt;GN$7,GO20&gt;GO$7,GP20&gt;GP$7,GQ20&gt;GQ$7,GR20&gt;GR$7,GS20&gt;GS$7,GT20&gt;GT$7,GU20&gt;GU$7,GV20&gt;GV$7,GW20&gt;GW$7,GX20&gt;GX$7,GY20&gt;GY$7,GZ20&gt;GZ$7,HA20&gt;HA$7,HB20&gt;HB$7,HC20&gt;HC$7,HD20&gt;HD$7,HE20&gt;HE$7,HF20&gt;HF$7,HG20&gt;HG$7,HH20&gt;HH$7,HI20&gt;HI$7),"",IF(SUM(GK20:HI20)=0,"",SUM(GK20:HI20))))))</f>
        <v/>
      </c>
      <c r="HK20" s="243"/>
      <c r="HL20" s="417"/>
      <c r="HM20" s="417"/>
      <c r="HN20" s="417"/>
      <c r="HO20" s="417"/>
      <c r="HP20" s="417"/>
      <c r="HQ20" s="417"/>
    </row>
    <row r="21" spans="1:225" ht="18" customHeight="1">
      <c r="A21" s="85" t="str">
        <f>IF('2.Students Name'!C18="","",'2.Students Name'!C18)</f>
        <v/>
      </c>
      <c r="B21" s="86" t="str">
        <f>IF('2.Students Name'!D18="","",'2.Students Name'!D18)</f>
        <v/>
      </c>
      <c r="C21" s="137">
        <v>14</v>
      </c>
      <c r="D21" s="291"/>
      <c r="E21" s="291"/>
      <c r="F21" s="291"/>
      <c r="G21" s="291"/>
      <c r="H21" s="291"/>
      <c r="I21" s="291"/>
      <c r="J21" s="291"/>
      <c r="K21" s="291"/>
      <c r="L21" s="291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8"/>
      <c r="AC21" s="138" t="str">
        <f>IF('2.Students Name'!$R18="NQ","NQ",IF('2.Students Name'!$R18="I","I",IF('2.Students Name'!$R18="T","T",IF(OR(D21&gt;D$7,E21&gt;E$7,F21&gt;F$7,G21&gt;G$7,H21&gt;H$7,I21&gt;I$7,J21&gt;J$7,K21&gt;K$7,L21&gt;L$7,M21&gt;M$7,N21&gt;N$7,O21&gt;O$7,P21&gt;P$7,Q21&gt;Q$7,R21&gt;R$7,S21&gt;S$7,T21&gt;T$7,U21&gt;U$7,V21&gt;V$7,W21&gt;W$7,X21&gt;X$7,Y21&gt;Y$7,Z21&gt;Z$7,AA21&gt;AA$7,AB21&gt;AB$7),"",IF(SUM(D21:AB21)=0,"",SUM(D21:AB21))))))</f>
        <v/>
      </c>
      <c r="AD21" s="137">
        <v>14</v>
      </c>
      <c r="AE21" s="291"/>
      <c r="AF21" s="291"/>
      <c r="AG21" s="291"/>
      <c r="AH21" s="291"/>
      <c r="AI21" s="291"/>
      <c r="AJ21" s="291"/>
      <c r="AK21" s="291"/>
      <c r="AL21" s="291"/>
      <c r="AM21" s="291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8"/>
      <c r="BD21" s="138" t="str">
        <f>IF('2.Students Name'!$R18="NQ","NQ",IF('2.Students Name'!$R18="I","I",IF('2.Students Name'!$R18="T","T",IF(OR(AE21&gt;AE$7,AF21&gt;AF$7,AG21&gt;AG$7,AH21&gt;AH$7,AI21&gt;AI$7,AJ21&gt;AJ$7,AK21&gt;AK$7,AL21&gt;AL$7,AM21&gt;AM$7,AN21&gt;AN$7,AO21&gt;AO$7,AP21&gt;AP$7,AQ21&gt;AQ$7,AR21&gt;AR$7,AS21&gt;AS$7,AT21&gt;AT$7,AU21&gt;AU$7,AV21&gt;AV$7,AW21&gt;AW$7,AX21&gt;AX$7,AY21&gt;AY$7,AZ21&gt;AZ$7,BA21&gt;BA$7,BB21&gt;BB$7,BC21&gt;BC$7),"",IF(SUM(AE21:BC21)=0,"",SUM(AE21:BC21))))))</f>
        <v/>
      </c>
      <c r="BE21" s="137">
        <v>14</v>
      </c>
      <c r="BF21" s="291"/>
      <c r="BG21" s="291"/>
      <c r="BH21" s="291"/>
      <c r="BI21" s="291"/>
      <c r="BJ21" s="291"/>
      <c r="BK21" s="291"/>
      <c r="BL21" s="291"/>
      <c r="BM21" s="291"/>
      <c r="BN21" s="291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8"/>
      <c r="CE21" s="138" t="str">
        <f>IF('2.Students Name'!$R18="NQ","NQ",IF('2.Students Name'!$R18="I","I",IF('2.Students Name'!$R18="T","T",IF(OR(BF21&gt;BF$7,BG21&gt;BG$7,BH21&gt;BH$7,BI21&gt;BI$7,BJ21&gt;BJ$7,BK21&gt;BK$7,BL21&gt;BL$7,BM21&gt;BM$7,BN21&gt;BN$7,BO21&gt;BO$7,BP21&gt;BP$7,BQ21&gt;BQ$7,BR21&gt;BR$7,BS21&gt;BS$7,BT21&gt;BT$7,BU21&gt;BU$7,BV21&gt;BV$7,BW21&gt;BW$7,BX21&gt;BX$7,BY21&gt;BY$7,BZ21&gt;BZ$7,CA21&gt;CA$7,CB21&gt;CB$7,CC21&gt;CC$7,CD21&gt;CD$7),"",IF(SUM(BF21:CD21)=0,"",SUM(BF21:CD21))))))</f>
        <v/>
      </c>
      <c r="CF21" s="137">
        <v>14</v>
      </c>
      <c r="CG21" s="291"/>
      <c r="CH21" s="291"/>
      <c r="CI21" s="291"/>
      <c r="CJ21" s="291"/>
      <c r="CK21" s="291"/>
      <c r="CL21" s="291"/>
      <c r="CM21" s="291"/>
      <c r="CN21" s="291"/>
      <c r="CO21" s="291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8"/>
      <c r="DF21" s="138" t="str">
        <f>IF('2.Students Name'!$R18="NQ","NQ",IF('2.Students Name'!$R18="I","I",IF('2.Students Name'!$R18="T","T",IF(OR(CG21&gt;CG$7,CH21&gt;CH$7,CI21&gt;CI$7,CJ21&gt;CJ$7,CK21&gt;CK$7,CL21&gt;CL$7,CM21&gt;CM$7,CN21&gt;CN$7,CO21&gt;CO$7,CP21&gt;CP$7,CQ21&gt;CQ$7,CR21&gt;CR$7,CS21&gt;CS$7,CT21&gt;CT$7,CU21&gt;CU$7,CV21&gt;CV$7,CW21&gt;CW$7,CX21&gt;CX$7,CY21&gt;CY$7,CZ21&gt;CZ$7,DA21&gt;DA$7,DB21&gt;DB$7,DC21&gt;DC$7,DD21&gt;DD$7,DE21&gt;DE$7),"",IF(SUM(CG21:DE21)=0,"",SUM(CG21:DE21))))))</f>
        <v/>
      </c>
      <c r="DG21" s="137">
        <v>14</v>
      </c>
      <c r="DH21" s="291"/>
      <c r="DI21" s="291"/>
      <c r="DJ21" s="291"/>
      <c r="DK21" s="291"/>
      <c r="DL21" s="291"/>
      <c r="DM21" s="291"/>
      <c r="DN21" s="291"/>
      <c r="DO21" s="291"/>
      <c r="DP21" s="291"/>
      <c r="DQ21" s="292"/>
      <c r="DR21" s="292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298"/>
      <c r="EG21" s="138" t="str">
        <f>IF('2.Students Name'!$R18="NQ","NQ",IF('2.Students Name'!$R18="I","I",IF('2.Students Name'!$R18="T","T",IF(OR(DH21&gt;DH$7,DI21&gt;DI$7,DJ21&gt;DJ$7,DK21&gt;DK$7,DL21&gt;DL$7,DM21&gt;DM$7,DN21&gt;DN$7,DO21&gt;DO$7,DP21&gt;DP$7,DQ21&gt;DQ$7,DR21&gt;DR$7,DS21&gt;DS$7,DT21&gt;DT$7,DU21&gt;DU$7,DV21&gt;DV$7,DW21&gt;DW$7,DX21&gt;DX$7,DY21&gt;DY$7,DZ21&gt;DZ$7,EA21&gt;EA$7,EB21&gt;EB$7,EC21&gt;EC$7,ED21&gt;ED$7,EE21&gt;EE$7,EF21&gt;EF$7),"",IF(SUM(DH21:EF21)=0,"",SUM(DH21:EF21))))))</f>
        <v/>
      </c>
      <c r="EH21" s="137">
        <v>14</v>
      </c>
      <c r="EI21" s="291"/>
      <c r="EJ21" s="291"/>
      <c r="EK21" s="291"/>
      <c r="EL21" s="291"/>
      <c r="EM21" s="291"/>
      <c r="EN21" s="291"/>
      <c r="EO21" s="291"/>
      <c r="EP21" s="291"/>
      <c r="EQ21" s="291"/>
      <c r="ER21" s="292"/>
      <c r="ES21" s="292"/>
      <c r="ET21" s="292"/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  <c r="FF21" s="292"/>
      <c r="FG21" s="298"/>
      <c r="FH21" s="138" t="str">
        <f>IF('2.Students Name'!$R18="NQ","NQ",IF('2.Students Name'!$R18="I","I",IF('2.Students Name'!$R18="T","T",IF(OR(EI21&gt;EI$7,EJ21&gt;EJ$7,EK21&gt;EK$7,EL21&gt;EL$7,EM21&gt;EM$7,EN21&gt;EN$7,EO21&gt;EO$7,EP21&gt;EP$7,EQ21&gt;EQ$7,ER21&gt;ER$7,ES21&gt;ES$7,ET21&gt;ET$7,EU21&gt;EU$7,EV21&gt;EV$7,EW21&gt;EW$7,EX21&gt;EX$7,EY21&gt;EY$7,EZ21&gt;EZ$7,FA21&gt;FA$7,FB21&gt;FB$7,FC21&gt;FC$7,FD21&gt;FD$7,FE21&gt;FE$7,FF21&gt;FF$7,FG21&gt;FG$7),"",IF(SUM(EI21:FG21)=0,"",SUM(EI21:FG21))))))</f>
        <v/>
      </c>
      <c r="FI21" s="137">
        <v>14</v>
      </c>
      <c r="FJ21" s="291"/>
      <c r="FK21" s="291"/>
      <c r="FL21" s="291"/>
      <c r="FM21" s="291"/>
      <c r="FN21" s="291"/>
      <c r="FO21" s="291"/>
      <c r="FP21" s="291"/>
      <c r="FQ21" s="291"/>
      <c r="FR21" s="291"/>
      <c r="FS21" s="292"/>
      <c r="FT21" s="292"/>
      <c r="FU21" s="292"/>
      <c r="FV21" s="292"/>
      <c r="FW21" s="292"/>
      <c r="FX21" s="292"/>
      <c r="FY21" s="292"/>
      <c r="FZ21" s="292"/>
      <c r="GA21" s="292"/>
      <c r="GB21" s="292"/>
      <c r="GC21" s="292"/>
      <c r="GD21" s="292"/>
      <c r="GE21" s="292"/>
      <c r="GF21" s="292"/>
      <c r="GG21" s="292"/>
      <c r="GH21" s="298"/>
      <c r="GI21" s="138" t="str">
        <f>IF('2.Students Name'!$R18="NQ","NQ",IF('2.Students Name'!$R18="I","I",IF('2.Students Name'!$R18="T","T",IF(OR(FJ21&gt;FJ$7,FK21&gt;FK$7,FL21&gt;FL$7,FM21&gt;FM$7,FN21&gt;FN$7,FO21&gt;FO$7,FP21&gt;FP$7,FQ21&gt;FQ$7,FR21&gt;FR$7,FS21&gt;FS$7,FT21&gt;FT$7,FU21&gt;FU$7,FV21&gt;FV$7,FW21&gt;FW$7,FX21&gt;FX$7,FY21&gt;FY$7,FZ21&gt;FZ$7,GA21&gt;GA$7,GB21&gt;GB$7,GC21&gt;GC$7,GD21&gt;GD$7,GE21&gt;GE$7,GF21&gt;GF$7,GG21&gt;GG$7,GH21&gt;GH$7),"",IF(SUM(FJ21:GH21)=0,"",SUM(FJ21:GH21))))))</f>
        <v/>
      </c>
      <c r="GJ21" s="137">
        <v>14</v>
      </c>
      <c r="GK21" s="291"/>
      <c r="GL21" s="291"/>
      <c r="GM21" s="291"/>
      <c r="GN21" s="291"/>
      <c r="GO21" s="291"/>
      <c r="GP21" s="291"/>
      <c r="GQ21" s="291"/>
      <c r="GR21" s="291"/>
      <c r="GS21" s="291"/>
      <c r="GT21" s="292"/>
      <c r="GU21" s="292"/>
      <c r="GV21" s="292"/>
      <c r="GW21" s="292"/>
      <c r="GX21" s="292"/>
      <c r="GY21" s="292"/>
      <c r="GZ21" s="292"/>
      <c r="HA21" s="292"/>
      <c r="HB21" s="292"/>
      <c r="HC21" s="292"/>
      <c r="HD21" s="292"/>
      <c r="HE21" s="292"/>
      <c r="HF21" s="292"/>
      <c r="HG21" s="292"/>
      <c r="HH21" s="292"/>
      <c r="HI21" s="298"/>
      <c r="HJ21" s="138" t="str">
        <f>IF('2.Students Name'!$R18="NQ","NQ",IF('2.Students Name'!$R18="I","I",IF('2.Students Name'!$R18="T","T",IF(OR(GK21&gt;GK$7,GL21&gt;GL$7,GM21&gt;GM$7,GN21&gt;GN$7,GO21&gt;GO$7,GP21&gt;GP$7,GQ21&gt;GQ$7,GR21&gt;GR$7,GS21&gt;GS$7,GT21&gt;GT$7,GU21&gt;GU$7,GV21&gt;GV$7,GW21&gt;GW$7,GX21&gt;GX$7,GY21&gt;GY$7,GZ21&gt;GZ$7,HA21&gt;HA$7,HB21&gt;HB$7,HC21&gt;HC$7,HD21&gt;HD$7,HE21&gt;HE$7,HF21&gt;HF$7,HG21&gt;HG$7,HH21&gt;HH$7,HI21&gt;HI$7),"",IF(SUM(GK21:HI21)=0,"",SUM(GK21:HI21))))))</f>
        <v/>
      </c>
      <c r="HK21" s="243"/>
      <c r="HL21" s="417"/>
      <c r="HM21" s="417"/>
      <c r="HN21" s="417"/>
      <c r="HO21" s="417"/>
      <c r="HP21" s="417"/>
      <c r="HQ21" s="417"/>
    </row>
    <row r="22" spans="1:225" ht="18" customHeight="1">
      <c r="A22" s="85" t="str">
        <f>IF('2.Students Name'!C19="","",'2.Students Name'!C19)</f>
        <v/>
      </c>
      <c r="B22" s="86" t="str">
        <f>IF('2.Students Name'!D19="","",'2.Students Name'!D19)</f>
        <v/>
      </c>
      <c r="C22" s="137">
        <v>15</v>
      </c>
      <c r="D22" s="291"/>
      <c r="E22" s="291"/>
      <c r="F22" s="291"/>
      <c r="G22" s="291"/>
      <c r="H22" s="291"/>
      <c r="I22" s="291"/>
      <c r="J22" s="291"/>
      <c r="K22" s="291"/>
      <c r="L22" s="291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8"/>
      <c r="AC22" s="138" t="str">
        <f>IF('2.Students Name'!$R19="NQ","NQ",IF('2.Students Name'!$R19="I","I",IF('2.Students Name'!$R19="T","T",IF(OR(D22&gt;D$7,E22&gt;E$7,F22&gt;F$7,G22&gt;G$7,H22&gt;H$7,I22&gt;I$7,J22&gt;J$7,K22&gt;K$7,L22&gt;L$7,M22&gt;M$7,N22&gt;N$7,O22&gt;O$7,P22&gt;P$7,Q22&gt;Q$7,R22&gt;R$7,S22&gt;S$7,T22&gt;T$7,U22&gt;U$7,V22&gt;V$7,W22&gt;W$7,X22&gt;X$7,Y22&gt;Y$7,Z22&gt;Z$7,AA22&gt;AA$7,AB22&gt;AB$7),"",IF(SUM(D22:AB22)=0,"",SUM(D22:AB22))))))</f>
        <v/>
      </c>
      <c r="AD22" s="137">
        <v>15</v>
      </c>
      <c r="AE22" s="291"/>
      <c r="AF22" s="291"/>
      <c r="AG22" s="291"/>
      <c r="AH22" s="291"/>
      <c r="AI22" s="291"/>
      <c r="AJ22" s="291"/>
      <c r="AK22" s="291"/>
      <c r="AL22" s="291"/>
      <c r="AM22" s="291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8"/>
      <c r="BD22" s="138" t="str">
        <f>IF('2.Students Name'!$R19="NQ","NQ",IF('2.Students Name'!$R19="I","I",IF('2.Students Name'!$R19="T","T",IF(OR(AE22&gt;AE$7,AF22&gt;AF$7,AG22&gt;AG$7,AH22&gt;AH$7,AI22&gt;AI$7,AJ22&gt;AJ$7,AK22&gt;AK$7,AL22&gt;AL$7,AM22&gt;AM$7,AN22&gt;AN$7,AO22&gt;AO$7,AP22&gt;AP$7,AQ22&gt;AQ$7,AR22&gt;AR$7,AS22&gt;AS$7,AT22&gt;AT$7,AU22&gt;AU$7,AV22&gt;AV$7,AW22&gt;AW$7,AX22&gt;AX$7,AY22&gt;AY$7,AZ22&gt;AZ$7,BA22&gt;BA$7,BB22&gt;BB$7,BC22&gt;BC$7),"",IF(SUM(AE22:BC22)=0,"",SUM(AE22:BC22))))))</f>
        <v/>
      </c>
      <c r="BE22" s="137">
        <v>15</v>
      </c>
      <c r="BF22" s="291"/>
      <c r="BG22" s="291"/>
      <c r="BH22" s="291"/>
      <c r="BI22" s="291"/>
      <c r="BJ22" s="291"/>
      <c r="BK22" s="291"/>
      <c r="BL22" s="291"/>
      <c r="BM22" s="291"/>
      <c r="BN22" s="291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8"/>
      <c r="CE22" s="138" t="str">
        <f>IF('2.Students Name'!$R19="NQ","NQ",IF('2.Students Name'!$R19="I","I",IF('2.Students Name'!$R19="T","T",IF(OR(BF22&gt;BF$7,BG22&gt;BG$7,BH22&gt;BH$7,BI22&gt;BI$7,BJ22&gt;BJ$7,BK22&gt;BK$7,BL22&gt;BL$7,BM22&gt;BM$7,BN22&gt;BN$7,BO22&gt;BO$7,BP22&gt;BP$7,BQ22&gt;BQ$7,BR22&gt;BR$7,BS22&gt;BS$7,BT22&gt;BT$7,BU22&gt;BU$7,BV22&gt;BV$7,BW22&gt;BW$7,BX22&gt;BX$7,BY22&gt;BY$7,BZ22&gt;BZ$7,CA22&gt;CA$7,CB22&gt;CB$7,CC22&gt;CC$7,CD22&gt;CD$7),"",IF(SUM(BF22:CD22)=0,"",SUM(BF22:CD22))))))</f>
        <v/>
      </c>
      <c r="CF22" s="137">
        <v>15</v>
      </c>
      <c r="CG22" s="291"/>
      <c r="CH22" s="291"/>
      <c r="CI22" s="291"/>
      <c r="CJ22" s="291"/>
      <c r="CK22" s="291"/>
      <c r="CL22" s="291"/>
      <c r="CM22" s="291"/>
      <c r="CN22" s="291"/>
      <c r="CO22" s="291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8"/>
      <c r="DF22" s="138" t="str">
        <f>IF('2.Students Name'!$R19="NQ","NQ",IF('2.Students Name'!$R19="I","I",IF('2.Students Name'!$R19="T","T",IF(OR(CG22&gt;CG$7,CH22&gt;CH$7,CI22&gt;CI$7,CJ22&gt;CJ$7,CK22&gt;CK$7,CL22&gt;CL$7,CM22&gt;CM$7,CN22&gt;CN$7,CO22&gt;CO$7,CP22&gt;CP$7,CQ22&gt;CQ$7,CR22&gt;CR$7,CS22&gt;CS$7,CT22&gt;CT$7,CU22&gt;CU$7,CV22&gt;CV$7,CW22&gt;CW$7,CX22&gt;CX$7,CY22&gt;CY$7,CZ22&gt;CZ$7,DA22&gt;DA$7,DB22&gt;DB$7,DC22&gt;DC$7,DD22&gt;DD$7,DE22&gt;DE$7),"",IF(SUM(CG22:DE22)=0,"",SUM(CG22:DE22))))))</f>
        <v/>
      </c>
      <c r="DG22" s="137">
        <v>15</v>
      </c>
      <c r="DH22" s="291"/>
      <c r="DI22" s="291"/>
      <c r="DJ22" s="291"/>
      <c r="DK22" s="291"/>
      <c r="DL22" s="291"/>
      <c r="DM22" s="291"/>
      <c r="DN22" s="291"/>
      <c r="DO22" s="291"/>
      <c r="DP22" s="291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292"/>
      <c r="EC22" s="292"/>
      <c r="ED22" s="292"/>
      <c r="EE22" s="292"/>
      <c r="EF22" s="298"/>
      <c r="EG22" s="138" t="str">
        <f>IF('2.Students Name'!$R19="NQ","NQ",IF('2.Students Name'!$R19="I","I",IF('2.Students Name'!$R19="T","T",IF(OR(DH22&gt;DH$7,DI22&gt;DI$7,DJ22&gt;DJ$7,DK22&gt;DK$7,DL22&gt;DL$7,DM22&gt;DM$7,DN22&gt;DN$7,DO22&gt;DO$7,DP22&gt;DP$7,DQ22&gt;DQ$7,DR22&gt;DR$7,DS22&gt;DS$7,DT22&gt;DT$7,DU22&gt;DU$7,DV22&gt;DV$7,DW22&gt;DW$7,DX22&gt;DX$7,DY22&gt;DY$7,DZ22&gt;DZ$7,EA22&gt;EA$7,EB22&gt;EB$7,EC22&gt;EC$7,ED22&gt;ED$7,EE22&gt;EE$7,EF22&gt;EF$7),"",IF(SUM(DH22:EF22)=0,"",SUM(DH22:EF22))))))</f>
        <v/>
      </c>
      <c r="EH22" s="137">
        <v>15</v>
      </c>
      <c r="EI22" s="291"/>
      <c r="EJ22" s="291"/>
      <c r="EK22" s="291"/>
      <c r="EL22" s="291"/>
      <c r="EM22" s="291"/>
      <c r="EN22" s="291"/>
      <c r="EO22" s="291"/>
      <c r="EP22" s="291"/>
      <c r="EQ22" s="291"/>
      <c r="ER22" s="292"/>
      <c r="ES22" s="292"/>
      <c r="ET22" s="292"/>
      <c r="EU22" s="292"/>
      <c r="EV22" s="292"/>
      <c r="EW22" s="292"/>
      <c r="EX22" s="292"/>
      <c r="EY22" s="292"/>
      <c r="EZ22" s="292"/>
      <c r="FA22" s="292"/>
      <c r="FB22" s="292"/>
      <c r="FC22" s="292"/>
      <c r="FD22" s="292"/>
      <c r="FE22" s="292"/>
      <c r="FF22" s="292"/>
      <c r="FG22" s="298"/>
      <c r="FH22" s="138" t="str">
        <f>IF('2.Students Name'!$R19="NQ","NQ",IF('2.Students Name'!$R19="I","I",IF('2.Students Name'!$R19="T","T",IF(OR(EI22&gt;EI$7,EJ22&gt;EJ$7,EK22&gt;EK$7,EL22&gt;EL$7,EM22&gt;EM$7,EN22&gt;EN$7,EO22&gt;EO$7,EP22&gt;EP$7,EQ22&gt;EQ$7,ER22&gt;ER$7,ES22&gt;ES$7,ET22&gt;ET$7,EU22&gt;EU$7,EV22&gt;EV$7,EW22&gt;EW$7,EX22&gt;EX$7,EY22&gt;EY$7,EZ22&gt;EZ$7,FA22&gt;FA$7,FB22&gt;FB$7,FC22&gt;FC$7,FD22&gt;FD$7,FE22&gt;FE$7,FF22&gt;FF$7,FG22&gt;FG$7),"",IF(SUM(EI22:FG22)=0,"",SUM(EI22:FG22))))))</f>
        <v/>
      </c>
      <c r="FI22" s="137">
        <v>15</v>
      </c>
      <c r="FJ22" s="291"/>
      <c r="FK22" s="291"/>
      <c r="FL22" s="291"/>
      <c r="FM22" s="291"/>
      <c r="FN22" s="291"/>
      <c r="FO22" s="291"/>
      <c r="FP22" s="291"/>
      <c r="FQ22" s="291"/>
      <c r="FR22" s="291"/>
      <c r="FS22" s="292"/>
      <c r="FT22" s="292"/>
      <c r="FU22" s="292"/>
      <c r="FV22" s="292"/>
      <c r="FW22" s="292"/>
      <c r="FX22" s="292"/>
      <c r="FY22" s="292"/>
      <c r="FZ22" s="292"/>
      <c r="GA22" s="292"/>
      <c r="GB22" s="292"/>
      <c r="GC22" s="292"/>
      <c r="GD22" s="292"/>
      <c r="GE22" s="292"/>
      <c r="GF22" s="292"/>
      <c r="GG22" s="292"/>
      <c r="GH22" s="298"/>
      <c r="GI22" s="138" t="str">
        <f>IF('2.Students Name'!$R19="NQ","NQ",IF('2.Students Name'!$R19="I","I",IF('2.Students Name'!$R19="T","T",IF(OR(FJ22&gt;FJ$7,FK22&gt;FK$7,FL22&gt;FL$7,FM22&gt;FM$7,FN22&gt;FN$7,FO22&gt;FO$7,FP22&gt;FP$7,FQ22&gt;FQ$7,FR22&gt;FR$7,FS22&gt;FS$7,FT22&gt;FT$7,FU22&gt;FU$7,FV22&gt;FV$7,FW22&gt;FW$7,FX22&gt;FX$7,FY22&gt;FY$7,FZ22&gt;FZ$7,GA22&gt;GA$7,GB22&gt;GB$7,GC22&gt;GC$7,GD22&gt;GD$7,GE22&gt;GE$7,GF22&gt;GF$7,GG22&gt;GG$7,GH22&gt;GH$7),"",IF(SUM(FJ22:GH22)=0,"",SUM(FJ22:GH22))))))</f>
        <v/>
      </c>
      <c r="GJ22" s="137">
        <v>15</v>
      </c>
      <c r="GK22" s="291"/>
      <c r="GL22" s="291"/>
      <c r="GM22" s="291"/>
      <c r="GN22" s="291"/>
      <c r="GO22" s="291"/>
      <c r="GP22" s="291"/>
      <c r="GQ22" s="291"/>
      <c r="GR22" s="291"/>
      <c r="GS22" s="291"/>
      <c r="GT22" s="292"/>
      <c r="GU22" s="292"/>
      <c r="GV22" s="292"/>
      <c r="GW22" s="292"/>
      <c r="GX22" s="292"/>
      <c r="GY22" s="292"/>
      <c r="GZ22" s="292"/>
      <c r="HA22" s="292"/>
      <c r="HB22" s="292"/>
      <c r="HC22" s="292"/>
      <c r="HD22" s="292"/>
      <c r="HE22" s="292"/>
      <c r="HF22" s="292"/>
      <c r="HG22" s="292"/>
      <c r="HH22" s="292"/>
      <c r="HI22" s="298"/>
      <c r="HJ22" s="138" t="str">
        <f>IF('2.Students Name'!$R19="NQ","NQ",IF('2.Students Name'!$R19="I","I",IF('2.Students Name'!$R19="T","T",IF(OR(GK22&gt;GK$7,GL22&gt;GL$7,GM22&gt;GM$7,GN22&gt;GN$7,GO22&gt;GO$7,GP22&gt;GP$7,GQ22&gt;GQ$7,GR22&gt;GR$7,GS22&gt;GS$7,GT22&gt;GT$7,GU22&gt;GU$7,GV22&gt;GV$7,GW22&gt;GW$7,GX22&gt;GX$7,GY22&gt;GY$7,GZ22&gt;GZ$7,HA22&gt;HA$7,HB22&gt;HB$7,HC22&gt;HC$7,HD22&gt;HD$7,HE22&gt;HE$7,HF22&gt;HF$7,HG22&gt;HG$7,HH22&gt;HH$7,HI22&gt;HI$7),"",IF(SUM(GK22:HI22)=0,"",SUM(GK22:HI22))))))</f>
        <v/>
      </c>
      <c r="HK22" s="244"/>
      <c r="HL22" s="245"/>
      <c r="HM22" s="245"/>
      <c r="HN22" s="245"/>
      <c r="HO22" s="245"/>
      <c r="HP22" s="245"/>
      <c r="HQ22" s="245"/>
    </row>
    <row r="23" spans="1:225" ht="18" customHeight="1">
      <c r="A23" s="85" t="str">
        <f>IF('2.Students Name'!C20="","",'2.Students Name'!C20)</f>
        <v/>
      </c>
      <c r="B23" s="86" t="str">
        <f>IF('2.Students Name'!D20="","",'2.Students Name'!D20)</f>
        <v/>
      </c>
      <c r="C23" s="137">
        <v>16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8"/>
      <c r="AC23" s="138" t="str">
        <f>IF('2.Students Name'!$R20="NQ","NQ",IF('2.Students Name'!$R20="I","I",IF('2.Students Name'!$R20="T","T",IF(OR(D23&gt;D$7,E23&gt;E$7,F23&gt;F$7,G23&gt;G$7,H23&gt;H$7,I23&gt;I$7,J23&gt;J$7,K23&gt;K$7,L23&gt;L$7,M23&gt;M$7,N23&gt;N$7,O23&gt;O$7,P23&gt;P$7,Q23&gt;Q$7,R23&gt;R$7,S23&gt;S$7,T23&gt;T$7,U23&gt;U$7,V23&gt;V$7,W23&gt;W$7,X23&gt;X$7,Y23&gt;Y$7,Z23&gt;Z$7,AA23&gt;AA$7,AB23&gt;AB$7),"",IF(SUM(D23:AB23)=0,"",SUM(D23:AB23))))))</f>
        <v/>
      </c>
      <c r="AD23" s="137">
        <v>16</v>
      </c>
      <c r="AE23" s="291"/>
      <c r="AF23" s="291"/>
      <c r="AG23" s="291"/>
      <c r="AH23" s="291"/>
      <c r="AI23" s="291"/>
      <c r="AJ23" s="291"/>
      <c r="AK23" s="291"/>
      <c r="AL23" s="291"/>
      <c r="AM23" s="291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8"/>
      <c r="BD23" s="138" t="str">
        <f>IF('2.Students Name'!$R20="NQ","NQ",IF('2.Students Name'!$R20="I","I",IF('2.Students Name'!$R20="T","T",IF(OR(AE23&gt;AE$7,AF23&gt;AF$7,AG23&gt;AG$7,AH23&gt;AH$7,AI23&gt;AI$7,AJ23&gt;AJ$7,AK23&gt;AK$7,AL23&gt;AL$7,AM23&gt;AM$7,AN23&gt;AN$7,AO23&gt;AO$7,AP23&gt;AP$7,AQ23&gt;AQ$7,AR23&gt;AR$7,AS23&gt;AS$7,AT23&gt;AT$7,AU23&gt;AU$7,AV23&gt;AV$7,AW23&gt;AW$7,AX23&gt;AX$7,AY23&gt;AY$7,AZ23&gt;AZ$7,BA23&gt;BA$7,BB23&gt;BB$7,BC23&gt;BC$7),"",IF(SUM(AE23:BC23)=0,"",SUM(AE23:BC23))))))</f>
        <v/>
      </c>
      <c r="BE23" s="137">
        <v>16</v>
      </c>
      <c r="BF23" s="291"/>
      <c r="BG23" s="291"/>
      <c r="BH23" s="291"/>
      <c r="BI23" s="291"/>
      <c r="BJ23" s="291"/>
      <c r="BK23" s="291"/>
      <c r="BL23" s="291"/>
      <c r="BM23" s="291"/>
      <c r="BN23" s="291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8"/>
      <c r="CE23" s="138" t="str">
        <f>IF('2.Students Name'!$R20="NQ","NQ",IF('2.Students Name'!$R20="I","I",IF('2.Students Name'!$R20="T","T",IF(OR(BF23&gt;BF$7,BG23&gt;BG$7,BH23&gt;BH$7,BI23&gt;BI$7,BJ23&gt;BJ$7,BK23&gt;BK$7,BL23&gt;BL$7,BM23&gt;BM$7,BN23&gt;BN$7,BO23&gt;BO$7,BP23&gt;BP$7,BQ23&gt;BQ$7,BR23&gt;BR$7,BS23&gt;BS$7,BT23&gt;BT$7,BU23&gt;BU$7,BV23&gt;BV$7,BW23&gt;BW$7,BX23&gt;BX$7,BY23&gt;BY$7,BZ23&gt;BZ$7,CA23&gt;CA$7,CB23&gt;CB$7,CC23&gt;CC$7,CD23&gt;CD$7),"",IF(SUM(BF23:CD23)=0,"",SUM(BF23:CD23))))))</f>
        <v/>
      </c>
      <c r="CF23" s="137">
        <v>16</v>
      </c>
      <c r="CG23" s="291"/>
      <c r="CH23" s="291"/>
      <c r="CI23" s="291"/>
      <c r="CJ23" s="291"/>
      <c r="CK23" s="291"/>
      <c r="CL23" s="291"/>
      <c r="CM23" s="291"/>
      <c r="CN23" s="291"/>
      <c r="CO23" s="291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8"/>
      <c r="DF23" s="138" t="str">
        <f>IF('2.Students Name'!$R20="NQ","NQ",IF('2.Students Name'!$R20="I","I",IF('2.Students Name'!$R20="T","T",IF(OR(CG23&gt;CG$7,CH23&gt;CH$7,CI23&gt;CI$7,CJ23&gt;CJ$7,CK23&gt;CK$7,CL23&gt;CL$7,CM23&gt;CM$7,CN23&gt;CN$7,CO23&gt;CO$7,CP23&gt;CP$7,CQ23&gt;CQ$7,CR23&gt;CR$7,CS23&gt;CS$7,CT23&gt;CT$7,CU23&gt;CU$7,CV23&gt;CV$7,CW23&gt;CW$7,CX23&gt;CX$7,CY23&gt;CY$7,CZ23&gt;CZ$7,DA23&gt;DA$7,DB23&gt;DB$7,DC23&gt;DC$7,DD23&gt;DD$7,DE23&gt;DE$7),"",IF(SUM(CG23:DE23)=0,"",SUM(CG23:DE23))))))</f>
        <v/>
      </c>
      <c r="DG23" s="137">
        <v>16</v>
      </c>
      <c r="DH23" s="291"/>
      <c r="DI23" s="291"/>
      <c r="DJ23" s="291"/>
      <c r="DK23" s="291"/>
      <c r="DL23" s="291"/>
      <c r="DM23" s="291"/>
      <c r="DN23" s="291"/>
      <c r="DO23" s="291"/>
      <c r="DP23" s="291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8"/>
      <c r="EG23" s="138" t="str">
        <f>IF('2.Students Name'!$R20="NQ","NQ",IF('2.Students Name'!$R20="I","I",IF('2.Students Name'!$R20="T","T",IF(OR(DH23&gt;DH$7,DI23&gt;DI$7,DJ23&gt;DJ$7,DK23&gt;DK$7,DL23&gt;DL$7,DM23&gt;DM$7,DN23&gt;DN$7,DO23&gt;DO$7,DP23&gt;DP$7,DQ23&gt;DQ$7,DR23&gt;DR$7,DS23&gt;DS$7,DT23&gt;DT$7,DU23&gt;DU$7,DV23&gt;DV$7,DW23&gt;DW$7,DX23&gt;DX$7,DY23&gt;DY$7,DZ23&gt;DZ$7,EA23&gt;EA$7,EB23&gt;EB$7,EC23&gt;EC$7,ED23&gt;ED$7,EE23&gt;EE$7,EF23&gt;EF$7),"",IF(SUM(DH23:EF23)=0,"",SUM(DH23:EF23))))))</f>
        <v/>
      </c>
      <c r="EH23" s="137">
        <v>16</v>
      </c>
      <c r="EI23" s="291"/>
      <c r="EJ23" s="291"/>
      <c r="EK23" s="291"/>
      <c r="EL23" s="291"/>
      <c r="EM23" s="291"/>
      <c r="EN23" s="291"/>
      <c r="EO23" s="291"/>
      <c r="EP23" s="291"/>
      <c r="EQ23" s="291"/>
      <c r="ER23" s="292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8"/>
      <c r="FH23" s="138" t="str">
        <f>IF('2.Students Name'!$R20="NQ","NQ",IF('2.Students Name'!$R20="I","I",IF('2.Students Name'!$R20="T","T",IF(OR(EI23&gt;EI$7,EJ23&gt;EJ$7,EK23&gt;EK$7,EL23&gt;EL$7,EM23&gt;EM$7,EN23&gt;EN$7,EO23&gt;EO$7,EP23&gt;EP$7,EQ23&gt;EQ$7,ER23&gt;ER$7,ES23&gt;ES$7,ET23&gt;ET$7,EU23&gt;EU$7,EV23&gt;EV$7,EW23&gt;EW$7,EX23&gt;EX$7,EY23&gt;EY$7,EZ23&gt;EZ$7,FA23&gt;FA$7,FB23&gt;FB$7,FC23&gt;FC$7,FD23&gt;FD$7,FE23&gt;FE$7,FF23&gt;FF$7,FG23&gt;FG$7),"",IF(SUM(EI23:FG23)=0,"",SUM(EI23:FG23))))))</f>
        <v/>
      </c>
      <c r="FI23" s="137">
        <v>16</v>
      </c>
      <c r="FJ23" s="291"/>
      <c r="FK23" s="291"/>
      <c r="FL23" s="291"/>
      <c r="FM23" s="291"/>
      <c r="FN23" s="291"/>
      <c r="FO23" s="291"/>
      <c r="FP23" s="291"/>
      <c r="FQ23" s="291"/>
      <c r="FR23" s="291"/>
      <c r="FS23" s="292"/>
      <c r="FT23" s="292"/>
      <c r="FU23" s="292"/>
      <c r="FV23" s="292"/>
      <c r="FW23" s="292"/>
      <c r="FX23" s="292"/>
      <c r="FY23" s="292"/>
      <c r="FZ23" s="292"/>
      <c r="GA23" s="292"/>
      <c r="GB23" s="292"/>
      <c r="GC23" s="292"/>
      <c r="GD23" s="292"/>
      <c r="GE23" s="292"/>
      <c r="GF23" s="292"/>
      <c r="GG23" s="292"/>
      <c r="GH23" s="298"/>
      <c r="GI23" s="138" t="str">
        <f>IF('2.Students Name'!$R20="NQ","NQ",IF('2.Students Name'!$R20="I","I",IF('2.Students Name'!$R20="T","T",IF(OR(FJ23&gt;FJ$7,FK23&gt;FK$7,FL23&gt;FL$7,FM23&gt;FM$7,FN23&gt;FN$7,FO23&gt;FO$7,FP23&gt;FP$7,FQ23&gt;FQ$7,FR23&gt;FR$7,FS23&gt;FS$7,FT23&gt;FT$7,FU23&gt;FU$7,FV23&gt;FV$7,FW23&gt;FW$7,FX23&gt;FX$7,FY23&gt;FY$7,FZ23&gt;FZ$7,GA23&gt;GA$7,GB23&gt;GB$7,GC23&gt;GC$7,GD23&gt;GD$7,GE23&gt;GE$7,GF23&gt;GF$7,GG23&gt;GG$7,GH23&gt;GH$7),"",IF(SUM(FJ23:GH23)=0,"",SUM(FJ23:GH23))))))</f>
        <v/>
      </c>
      <c r="GJ23" s="137">
        <v>16</v>
      </c>
      <c r="GK23" s="291"/>
      <c r="GL23" s="291"/>
      <c r="GM23" s="291"/>
      <c r="GN23" s="291"/>
      <c r="GO23" s="291"/>
      <c r="GP23" s="291"/>
      <c r="GQ23" s="291"/>
      <c r="GR23" s="291"/>
      <c r="GS23" s="291"/>
      <c r="GT23" s="292"/>
      <c r="GU23" s="292"/>
      <c r="GV23" s="292"/>
      <c r="GW23" s="292"/>
      <c r="GX23" s="292"/>
      <c r="GY23" s="292"/>
      <c r="GZ23" s="292"/>
      <c r="HA23" s="292"/>
      <c r="HB23" s="292"/>
      <c r="HC23" s="292"/>
      <c r="HD23" s="292"/>
      <c r="HE23" s="292"/>
      <c r="HF23" s="292"/>
      <c r="HG23" s="292"/>
      <c r="HH23" s="292"/>
      <c r="HI23" s="298"/>
      <c r="HJ23" s="138" t="str">
        <f>IF('2.Students Name'!$R20="NQ","NQ",IF('2.Students Name'!$R20="I","I",IF('2.Students Name'!$R20="T","T",IF(OR(GK23&gt;GK$7,GL23&gt;GL$7,GM23&gt;GM$7,GN23&gt;GN$7,GO23&gt;GO$7,GP23&gt;GP$7,GQ23&gt;GQ$7,GR23&gt;GR$7,GS23&gt;GS$7,GT23&gt;GT$7,GU23&gt;GU$7,GV23&gt;GV$7,GW23&gt;GW$7,GX23&gt;GX$7,GY23&gt;GY$7,GZ23&gt;GZ$7,HA23&gt;HA$7,HB23&gt;HB$7,HC23&gt;HC$7,HD23&gt;HD$7,HE23&gt;HE$7,HF23&gt;HF$7,HG23&gt;HG$7,HH23&gt;HH$7,HI23&gt;HI$7),"",IF(SUM(GK23:HI23)=0,"",SUM(GK23:HI23))))))</f>
        <v/>
      </c>
      <c r="HK23" s="244"/>
    </row>
    <row r="24" spans="1:225" ht="18" customHeight="1">
      <c r="A24" s="85" t="str">
        <f>IF('2.Students Name'!C21="","",'2.Students Name'!C21)</f>
        <v/>
      </c>
      <c r="B24" s="86" t="str">
        <f>IF('2.Students Name'!D21="","",'2.Students Name'!D21)</f>
        <v/>
      </c>
      <c r="C24" s="137">
        <v>17</v>
      </c>
      <c r="D24" s="291"/>
      <c r="E24" s="291"/>
      <c r="F24" s="291"/>
      <c r="G24" s="291"/>
      <c r="H24" s="291"/>
      <c r="I24" s="291"/>
      <c r="J24" s="291"/>
      <c r="K24" s="291"/>
      <c r="L24" s="291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8"/>
      <c r="AC24" s="138" t="str">
        <f>IF('2.Students Name'!$R21="NQ","NQ",IF('2.Students Name'!$R21="I","I",IF('2.Students Name'!$R21="T","T",IF(OR(D24&gt;D$7,E24&gt;E$7,F24&gt;F$7,G24&gt;G$7,H24&gt;H$7,I24&gt;I$7,J24&gt;J$7,K24&gt;K$7,L24&gt;L$7,M24&gt;M$7,N24&gt;N$7,O24&gt;O$7,P24&gt;P$7,Q24&gt;Q$7,R24&gt;R$7,S24&gt;S$7,T24&gt;T$7,U24&gt;U$7,V24&gt;V$7,W24&gt;W$7,X24&gt;X$7,Y24&gt;Y$7,Z24&gt;Z$7,AA24&gt;AA$7,AB24&gt;AB$7),"",IF(SUM(D24:AB24)=0,"",SUM(D24:AB24))))))</f>
        <v/>
      </c>
      <c r="AD24" s="137">
        <v>17</v>
      </c>
      <c r="AE24" s="291"/>
      <c r="AF24" s="291"/>
      <c r="AG24" s="291"/>
      <c r="AH24" s="291"/>
      <c r="AI24" s="291"/>
      <c r="AJ24" s="291"/>
      <c r="AK24" s="291"/>
      <c r="AL24" s="291"/>
      <c r="AM24" s="291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8"/>
      <c r="BD24" s="138" t="str">
        <f>IF('2.Students Name'!$R21="NQ","NQ",IF('2.Students Name'!$R21="I","I",IF('2.Students Name'!$R21="T","T",IF(OR(AE24&gt;AE$7,AF24&gt;AF$7,AG24&gt;AG$7,AH24&gt;AH$7,AI24&gt;AI$7,AJ24&gt;AJ$7,AK24&gt;AK$7,AL24&gt;AL$7,AM24&gt;AM$7,AN24&gt;AN$7,AO24&gt;AO$7,AP24&gt;AP$7,AQ24&gt;AQ$7,AR24&gt;AR$7,AS24&gt;AS$7,AT24&gt;AT$7,AU24&gt;AU$7,AV24&gt;AV$7,AW24&gt;AW$7,AX24&gt;AX$7,AY24&gt;AY$7,AZ24&gt;AZ$7,BA24&gt;BA$7,BB24&gt;BB$7,BC24&gt;BC$7),"",IF(SUM(AE24:BC24)=0,"",SUM(AE24:BC24))))))</f>
        <v/>
      </c>
      <c r="BE24" s="137">
        <v>17</v>
      </c>
      <c r="BF24" s="291"/>
      <c r="BG24" s="291"/>
      <c r="BH24" s="291"/>
      <c r="BI24" s="291"/>
      <c r="BJ24" s="291"/>
      <c r="BK24" s="291"/>
      <c r="BL24" s="291"/>
      <c r="BM24" s="291"/>
      <c r="BN24" s="291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8"/>
      <c r="CE24" s="138" t="str">
        <f>IF('2.Students Name'!$R21="NQ","NQ",IF('2.Students Name'!$R21="I","I",IF('2.Students Name'!$R21="T","T",IF(OR(BF24&gt;BF$7,BG24&gt;BG$7,BH24&gt;BH$7,BI24&gt;BI$7,BJ24&gt;BJ$7,BK24&gt;BK$7,BL24&gt;BL$7,BM24&gt;BM$7,BN24&gt;BN$7,BO24&gt;BO$7,BP24&gt;BP$7,BQ24&gt;BQ$7,BR24&gt;BR$7,BS24&gt;BS$7,BT24&gt;BT$7,BU24&gt;BU$7,BV24&gt;BV$7,BW24&gt;BW$7,BX24&gt;BX$7,BY24&gt;BY$7,BZ24&gt;BZ$7,CA24&gt;CA$7,CB24&gt;CB$7,CC24&gt;CC$7,CD24&gt;CD$7),"",IF(SUM(BF24:CD24)=0,"",SUM(BF24:CD24))))))</f>
        <v/>
      </c>
      <c r="CF24" s="137">
        <v>17</v>
      </c>
      <c r="CG24" s="291"/>
      <c r="CH24" s="291"/>
      <c r="CI24" s="291"/>
      <c r="CJ24" s="291"/>
      <c r="CK24" s="291"/>
      <c r="CL24" s="291"/>
      <c r="CM24" s="291"/>
      <c r="CN24" s="291"/>
      <c r="CO24" s="291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8"/>
      <c r="DF24" s="138" t="str">
        <f>IF('2.Students Name'!$R21="NQ","NQ",IF('2.Students Name'!$R21="I","I",IF('2.Students Name'!$R21="T","T",IF(OR(CG24&gt;CG$7,CH24&gt;CH$7,CI24&gt;CI$7,CJ24&gt;CJ$7,CK24&gt;CK$7,CL24&gt;CL$7,CM24&gt;CM$7,CN24&gt;CN$7,CO24&gt;CO$7,CP24&gt;CP$7,CQ24&gt;CQ$7,CR24&gt;CR$7,CS24&gt;CS$7,CT24&gt;CT$7,CU24&gt;CU$7,CV24&gt;CV$7,CW24&gt;CW$7,CX24&gt;CX$7,CY24&gt;CY$7,CZ24&gt;CZ$7,DA24&gt;DA$7,DB24&gt;DB$7,DC24&gt;DC$7,DD24&gt;DD$7,DE24&gt;DE$7),"",IF(SUM(CG24:DE24)=0,"",SUM(CG24:DE24))))))</f>
        <v/>
      </c>
      <c r="DG24" s="137">
        <v>17</v>
      </c>
      <c r="DH24" s="291"/>
      <c r="DI24" s="291"/>
      <c r="DJ24" s="291"/>
      <c r="DK24" s="291"/>
      <c r="DL24" s="291"/>
      <c r="DM24" s="291"/>
      <c r="DN24" s="291"/>
      <c r="DO24" s="291"/>
      <c r="DP24" s="291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8"/>
      <c r="EG24" s="138" t="str">
        <f>IF('2.Students Name'!$R21="NQ","NQ",IF('2.Students Name'!$R21="I","I",IF('2.Students Name'!$R21="T","T",IF(OR(DH24&gt;DH$7,DI24&gt;DI$7,DJ24&gt;DJ$7,DK24&gt;DK$7,DL24&gt;DL$7,DM24&gt;DM$7,DN24&gt;DN$7,DO24&gt;DO$7,DP24&gt;DP$7,DQ24&gt;DQ$7,DR24&gt;DR$7,DS24&gt;DS$7,DT24&gt;DT$7,DU24&gt;DU$7,DV24&gt;DV$7,DW24&gt;DW$7,DX24&gt;DX$7,DY24&gt;DY$7,DZ24&gt;DZ$7,EA24&gt;EA$7,EB24&gt;EB$7,EC24&gt;EC$7,ED24&gt;ED$7,EE24&gt;EE$7,EF24&gt;EF$7),"",IF(SUM(DH24:EF24)=0,"",SUM(DH24:EF24))))))</f>
        <v/>
      </c>
      <c r="EH24" s="137">
        <v>17</v>
      </c>
      <c r="EI24" s="291"/>
      <c r="EJ24" s="291"/>
      <c r="EK24" s="291"/>
      <c r="EL24" s="291"/>
      <c r="EM24" s="291"/>
      <c r="EN24" s="291"/>
      <c r="EO24" s="291"/>
      <c r="EP24" s="291"/>
      <c r="EQ24" s="291"/>
      <c r="ER24" s="292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8"/>
      <c r="FH24" s="138" t="str">
        <f>IF('2.Students Name'!$R21="NQ","NQ",IF('2.Students Name'!$R21="I","I",IF('2.Students Name'!$R21="T","T",IF(OR(EI24&gt;EI$7,EJ24&gt;EJ$7,EK24&gt;EK$7,EL24&gt;EL$7,EM24&gt;EM$7,EN24&gt;EN$7,EO24&gt;EO$7,EP24&gt;EP$7,EQ24&gt;EQ$7,ER24&gt;ER$7,ES24&gt;ES$7,ET24&gt;ET$7,EU24&gt;EU$7,EV24&gt;EV$7,EW24&gt;EW$7,EX24&gt;EX$7,EY24&gt;EY$7,EZ24&gt;EZ$7,FA24&gt;FA$7,FB24&gt;FB$7,FC24&gt;FC$7,FD24&gt;FD$7,FE24&gt;FE$7,FF24&gt;FF$7,FG24&gt;FG$7),"",IF(SUM(EI24:FG24)=0,"",SUM(EI24:FG24))))))</f>
        <v/>
      </c>
      <c r="FI24" s="137">
        <v>17</v>
      </c>
      <c r="FJ24" s="291"/>
      <c r="FK24" s="291"/>
      <c r="FL24" s="291"/>
      <c r="FM24" s="291"/>
      <c r="FN24" s="291"/>
      <c r="FO24" s="291"/>
      <c r="FP24" s="291"/>
      <c r="FQ24" s="291"/>
      <c r="FR24" s="291"/>
      <c r="FS24" s="292"/>
      <c r="FT24" s="292"/>
      <c r="FU24" s="292"/>
      <c r="FV24" s="292"/>
      <c r="FW24" s="292"/>
      <c r="FX24" s="292"/>
      <c r="FY24" s="292"/>
      <c r="FZ24" s="292"/>
      <c r="GA24" s="292"/>
      <c r="GB24" s="292"/>
      <c r="GC24" s="292"/>
      <c r="GD24" s="292"/>
      <c r="GE24" s="292"/>
      <c r="GF24" s="292"/>
      <c r="GG24" s="292"/>
      <c r="GH24" s="298"/>
      <c r="GI24" s="138" t="str">
        <f>IF('2.Students Name'!$R21="NQ","NQ",IF('2.Students Name'!$R21="I","I",IF('2.Students Name'!$R21="T","T",IF(OR(FJ24&gt;FJ$7,FK24&gt;FK$7,FL24&gt;FL$7,FM24&gt;FM$7,FN24&gt;FN$7,FO24&gt;FO$7,FP24&gt;FP$7,FQ24&gt;FQ$7,FR24&gt;FR$7,FS24&gt;FS$7,FT24&gt;FT$7,FU24&gt;FU$7,FV24&gt;FV$7,FW24&gt;FW$7,FX24&gt;FX$7,FY24&gt;FY$7,FZ24&gt;FZ$7,GA24&gt;GA$7,GB24&gt;GB$7,GC24&gt;GC$7,GD24&gt;GD$7,GE24&gt;GE$7,GF24&gt;GF$7,GG24&gt;GG$7,GH24&gt;GH$7),"",IF(SUM(FJ24:GH24)=0,"",SUM(FJ24:GH24))))))</f>
        <v/>
      </c>
      <c r="GJ24" s="137">
        <v>17</v>
      </c>
      <c r="GK24" s="291"/>
      <c r="GL24" s="291"/>
      <c r="GM24" s="291"/>
      <c r="GN24" s="291"/>
      <c r="GO24" s="291"/>
      <c r="GP24" s="291"/>
      <c r="GQ24" s="291"/>
      <c r="GR24" s="291"/>
      <c r="GS24" s="291"/>
      <c r="GT24" s="292"/>
      <c r="GU24" s="292"/>
      <c r="GV24" s="292"/>
      <c r="GW24" s="292"/>
      <c r="GX24" s="292"/>
      <c r="GY24" s="292"/>
      <c r="GZ24" s="292"/>
      <c r="HA24" s="292"/>
      <c r="HB24" s="292"/>
      <c r="HC24" s="292"/>
      <c r="HD24" s="292"/>
      <c r="HE24" s="292"/>
      <c r="HF24" s="292"/>
      <c r="HG24" s="292"/>
      <c r="HH24" s="292"/>
      <c r="HI24" s="298"/>
      <c r="HJ24" s="138" t="str">
        <f>IF('2.Students Name'!$R21="NQ","NQ",IF('2.Students Name'!$R21="I","I",IF('2.Students Name'!$R21="T","T",IF(OR(GK24&gt;GK$7,GL24&gt;GL$7,GM24&gt;GM$7,GN24&gt;GN$7,GO24&gt;GO$7,GP24&gt;GP$7,GQ24&gt;GQ$7,GR24&gt;GR$7,GS24&gt;GS$7,GT24&gt;GT$7,GU24&gt;GU$7,GV24&gt;GV$7,GW24&gt;GW$7,GX24&gt;GX$7,GY24&gt;GY$7,GZ24&gt;GZ$7,HA24&gt;HA$7,HB24&gt;HB$7,HC24&gt;HC$7,HD24&gt;HD$7,HE24&gt;HE$7,HF24&gt;HF$7,HG24&gt;HG$7,HH24&gt;HH$7,HI24&gt;HI$7),"",IF(SUM(GK24:HI24)=0,"",SUM(GK24:HI24))))))</f>
        <v/>
      </c>
      <c r="HK24" s="244"/>
    </row>
    <row r="25" spans="1:225" ht="18" customHeight="1">
      <c r="A25" s="85" t="str">
        <f>IF('2.Students Name'!C22="","",'2.Students Name'!C22)</f>
        <v/>
      </c>
      <c r="B25" s="86" t="str">
        <f>IF('2.Students Name'!D22="","",'2.Students Name'!D22)</f>
        <v/>
      </c>
      <c r="C25" s="137">
        <v>18</v>
      </c>
      <c r="D25" s="291"/>
      <c r="E25" s="291"/>
      <c r="F25" s="291"/>
      <c r="G25" s="291"/>
      <c r="H25" s="291"/>
      <c r="I25" s="291"/>
      <c r="J25" s="291"/>
      <c r="K25" s="291"/>
      <c r="L25" s="291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8"/>
      <c r="AC25" s="138" t="str">
        <f>IF('2.Students Name'!$R22="NQ","NQ",IF('2.Students Name'!$R22="I","I",IF('2.Students Name'!$R22="T","T",IF(OR(D25&gt;D$7,E25&gt;E$7,F25&gt;F$7,G25&gt;G$7,H25&gt;H$7,I25&gt;I$7,J25&gt;J$7,K25&gt;K$7,L25&gt;L$7,M25&gt;M$7,N25&gt;N$7,O25&gt;O$7,P25&gt;P$7,Q25&gt;Q$7,R25&gt;R$7,S25&gt;S$7,T25&gt;T$7,U25&gt;U$7,V25&gt;V$7,W25&gt;W$7,X25&gt;X$7,Y25&gt;Y$7,Z25&gt;Z$7,AA25&gt;AA$7,AB25&gt;AB$7),"",IF(SUM(D25:AB25)=0,"",SUM(D25:AB25))))))</f>
        <v/>
      </c>
      <c r="AD25" s="137">
        <v>18</v>
      </c>
      <c r="AE25" s="291"/>
      <c r="AF25" s="291"/>
      <c r="AG25" s="291"/>
      <c r="AH25" s="291"/>
      <c r="AI25" s="291"/>
      <c r="AJ25" s="291"/>
      <c r="AK25" s="291"/>
      <c r="AL25" s="291"/>
      <c r="AM25" s="291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8"/>
      <c r="BD25" s="138" t="str">
        <f>IF('2.Students Name'!$R22="NQ","NQ",IF('2.Students Name'!$R22="I","I",IF('2.Students Name'!$R22="T","T",IF(OR(AE25&gt;AE$7,AF25&gt;AF$7,AG25&gt;AG$7,AH25&gt;AH$7,AI25&gt;AI$7,AJ25&gt;AJ$7,AK25&gt;AK$7,AL25&gt;AL$7,AM25&gt;AM$7,AN25&gt;AN$7,AO25&gt;AO$7,AP25&gt;AP$7,AQ25&gt;AQ$7,AR25&gt;AR$7,AS25&gt;AS$7,AT25&gt;AT$7,AU25&gt;AU$7,AV25&gt;AV$7,AW25&gt;AW$7,AX25&gt;AX$7,AY25&gt;AY$7,AZ25&gt;AZ$7,BA25&gt;BA$7,BB25&gt;BB$7,BC25&gt;BC$7),"",IF(SUM(AE25:BC25)=0,"",SUM(AE25:BC25))))))</f>
        <v/>
      </c>
      <c r="BE25" s="137">
        <v>18</v>
      </c>
      <c r="BF25" s="291"/>
      <c r="BG25" s="291"/>
      <c r="BH25" s="291"/>
      <c r="BI25" s="291"/>
      <c r="BJ25" s="291"/>
      <c r="BK25" s="291"/>
      <c r="BL25" s="291"/>
      <c r="BM25" s="291"/>
      <c r="BN25" s="291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8"/>
      <c r="CE25" s="138" t="str">
        <f>IF('2.Students Name'!$R22="NQ","NQ",IF('2.Students Name'!$R22="I","I",IF('2.Students Name'!$R22="T","T",IF(OR(BF25&gt;BF$7,BG25&gt;BG$7,BH25&gt;BH$7,BI25&gt;BI$7,BJ25&gt;BJ$7,BK25&gt;BK$7,BL25&gt;BL$7,BM25&gt;BM$7,BN25&gt;BN$7,BO25&gt;BO$7,BP25&gt;BP$7,BQ25&gt;BQ$7,BR25&gt;BR$7,BS25&gt;BS$7,BT25&gt;BT$7,BU25&gt;BU$7,BV25&gt;BV$7,BW25&gt;BW$7,BX25&gt;BX$7,BY25&gt;BY$7,BZ25&gt;BZ$7,CA25&gt;CA$7,CB25&gt;CB$7,CC25&gt;CC$7,CD25&gt;CD$7),"",IF(SUM(BF25:CD25)=0,"",SUM(BF25:CD25))))))</f>
        <v/>
      </c>
      <c r="CF25" s="137">
        <v>18</v>
      </c>
      <c r="CG25" s="291"/>
      <c r="CH25" s="291"/>
      <c r="CI25" s="291"/>
      <c r="CJ25" s="291"/>
      <c r="CK25" s="291"/>
      <c r="CL25" s="291"/>
      <c r="CM25" s="291"/>
      <c r="CN25" s="291"/>
      <c r="CO25" s="291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8"/>
      <c r="DF25" s="138" t="str">
        <f>IF('2.Students Name'!$R22="NQ","NQ",IF('2.Students Name'!$R22="I","I",IF('2.Students Name'!$R22="T","T",IF(OR(CG25&gt;CG$7,CH25&gt;CH$7,CI25&gt;CI$7,CJ25&gt;CJ$7,CK25&gt;CK$7,CL25&gt;CL$7,CM25&gt;CM$7,CN25&gt;CN$7,CO25&gt;CO$7,CP25&gt;CP$7,CQ25&gt;CQ$7,CR25&gt;CR$7,CS25&gt;CS$7,CT25&gt;CT$7,CU25&gt;CU$7,CV25&gt;CV$7,CW25&gt;CW$7,CX25&gt;CX$7,CY25&gt;CY$7,CZ25&gt;CZ$7,DA25&gt;DA$7,DB25&gt;DB$7,DC25&gt;DC$7,DD25&gt;DD$7,DE25&gt;DE$7),"",IF(SUM(CG25:DE25)=0,"",SUM(CG25:DE25))))))</f>
        <v/>
      </c>
      <c r="DG25" s="137">
        <v>18</v>
      </c>
      <c r="DH25" s="291"/>
      <c r="DI25" s="291"/>
      <c r="DJ25" s="291"/>
      <c r="DK25" s="291"/>
      <c r="DL25" s="291"/>
      <c r="DM25" s="291"/>
      <c r="DN25" s="291"/>
      <c r="DO25" s="291"/>
      <c r="DP25" s="291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8"/>
      <c r="EG25" s="138" t="str">
        <f>IF('2.Students Name'!$R22="NQ","NQ",IF('2.Students Name'!$R22="I","I",IF('2.Students Name'!$R22="T","T",IF(OR(DH25&gt;DH$7,DI25&gt;DI$7,DJ25&gt;DJ$7,DK25&gt;DK$7,DL25&gt;DL$7,DM25&gt;DM$7,DN25&gt;DN$7,DO25&gt;DO$7,DP25&gt;DP$7,DQ25&gt;DQ$7,DR25&gt;DR$7,DS25&gt;DS$7,DT25&gt;DT$7,DU25&gt;DU$7,DV25&gt;DV$7,DW25&gt;DW$7,DX25&gt;DX$7,DY25&gt;DY$7,DZ25&gt;DZ$7,EA25&gt;EA$7,EB25&gt;EB$7,EC25&gt;EC$7,ED25&gt;ED$7,EE25&gt;EE$7,EF25&gt;EF$7),"",IF(SUM(DH25:EF25)=0,"",SUM(DH25:EF25))))))</f>
        <v/>
      </c>
      <c r="EH25" s="137">
        <v>18</v>
      </c>
      <c r="EI25" s="291"/>
      <c r="EJ25" s="291"/>
      <c r="EK25" s="291"/>
      <c r="EL25" s="291"/>
      <c r="EM25" s="291"/>
      <c r="EN25" s="291"/>
      <c r="EO25" s="291"/>
      <c r="EP25" s="291"/>
      <c r="EQ25" s="291"/>
      <c r="ER25" s="292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8"/>
      <c r="FH25" s="138" t="str">
        <f>IF('2.Students Name'!$R22="NQ","NQ",IF('2.Students Name'!$R22="I","I",IF('2.Students Name'!$R22="T","T",IF(OR(EI25&gt;EI$7,EJ25&gt;EJ$7,EK25&gt;EK$7,EL25&gt;EL$7,EM25&gt;EM$7,EN25&gt;EN$7,EO25&gt;EO$7,EP25&gt;EP$7,EQ25&gt;EQ$7,ER25&gt;ER$7,ES25&gt;ES$7,ET25&gt;ET$7,EU25&gt;EU$7,EV25&gt;EV$7,EW25&gt;EW$7,EX25&gt;EX$7,EY25&gt;EY$7,EZ25&gt;EZ$7,FA25&gt;FA$7,FB25&gt;FB$7,FC25&gt;FC$7,FD25&gt;FD$7,FE25&gt;FE$7,FF25&gt;FF$7,FG25&gt;FG$7),"",IF(SUM(EI25:FG25)=0,"",SUM(EI25:FG25))))))</f>
        <v/>
      </c>
      <c r="FI25" s="137">
        <v>18</v>
      </c>
      <c r="FJ25" s="291"/>
      <c r="FK25" s="291"/>
      <c r="FL25" s="291"/>
      <c r="FM25" s="291"/>
      <c r="FN25" s="291"/>
      <c r="FO25" s="291"/>
      <c r="FP25" s="291"/>
      <c r="FQ25" s="291"/>
      <c r="FR25" s="291"/>
      <c r="FS25" s="292"/>
      <c r="FT25" s="292"/>
      <c r="FU25" s="292"/>
      <c r="FV25" s="292"/>
      <c r="FW25" s="292"/>
      <c r="FX25" s="292"/>
      <c r="FY25" s="292"/>
      <c r="FZ25" s="292"/>
      <c r="GA25" s="292"/>
      <c r="GB25" s="292"/>
      <c r="GC25" s="292"/>
      <c r="GD25" s="292"/>
      <c r="GE25" s="292"/>
      <c r="GF25" s="292"/>
      <c r="GG25" s="292"/>
      <c r="GH25" s="298"/>
      <c r="GI25" s="138" t="str">
        <f>IF('2.Students Name'!$R22="NQ","NQ",IF('2.Students Name'!$R22="I","I",IF('2.Students Name'!$R22="T","T",IF(OR(FJ25&gt;FJ$7,FK25&gt;FK$7,FL25&gt;FL$7,FM25&gt;FM$7,FN25&gt;FN$7,FO25&gt;FO$7,FP25&gt;FP$7,FQ25&gt;FQ$7,FR25&gt;FR$7,FS25&gt;FS$7,FT25&gt;FT$7,FU25&gt;FU$7,FV25&gt;FV$7,FW25&gt;FW$7,FX25&gt;FX$7,FY25&gt;FY$7,FZ25&gt;FZ$7,GA25&gt;GA$7,GB25&gt;GB$7,GC25&gt;GC$7,GD25&gt;GD$7,GE25&gt;GE$7,GF25&gt;GF$7,GG25&gt;GG$7,GH25&gt;GH$7),"",IF(SUM(FJ25:GH25)=0,"",SUM(FJ25:GH25))))))</f>
        <v/>
      </c>
      <c r="GJ25" s="137">
        <v>18</v>
      </c>
      <c r="GK25" s="291"/>
      <c r="GL25" s="291"/>
      <c r="GM25" s="291"/>
      <c r="GN25" s="291"/>
      <c r="GO25" s="291"/>
      <c r="GP25" s="291"/>
      <c r="GQ25" s="291"/>
      <c r="GR25" s="291"/>
      <c r="GS25" s="291"/>
      <c r="GT25" s="292"/>
      <c r="GU25" s="292"/>
      <c r="GV25" s="292"/>
      <c r="GW25" s="292"/>
      <c r="GX25" s="292"/>
      <c r="GY25" s="292"/>
      <c r="GZ25" s="292"/>
      <c r="HA25" s="292"/>
      <c r="HB25" s="292"/>
      <c r="HC25" s="292"/>
      <c r="HD25" s="292"/>
      <c r="HE25" s="292"/>
      <c r="HF25" s="292"/>
      <c r="HG25" s="292"/>
      <c r="HH25" s="292"/>
      <c r="HI25" s="298"/>
      <c r="HJ25" s="138" t="str">
        <f>IF('2.Students Name'!$R22="NQ","NQ",IF('2.Students Name'!$R22="I","I",IF('2.Students Name'!$R22="T","T",IF(OR(GK25&gt;GK$7,GL25&gt;GL$7,GM25&gt;GM$7,GN25&gt;GN$7,GO25&gt;GO$7,GP25&gt;GP$7,GQ25&gt;GQ$7,GR25&gt;GR$7,GS25&gt;GS$7,GT25&gt;GT$7,GU25&gt;GU$7,GV25&gt;GV$7,GW25&gt;GW$7,GX25&gt;GX$7,GY25&gt;GY$7,GZ25&gt;GZ$7,HA25&gt;HA$7,HB25&gt;HB$7,HC25&gt;HC$7,HD25&gt;HD$7,HE25&gt;HE$7,HF25&gt;HF$7,HG25&gt;HG$7,HH25&gt;HH$7,HI25&gt;HI$7),"",IF(SUM(GK25:HI25)=0,"",SUM(GK25:HI25))))))</f>
        <v/>
      </c>
      <c r="HK25" s="244"/>
    </row>
    <row r="26" spans="1:225" ht="18" customHeight="1">
      <c r="A26" s="85" t="str">
        <f>IF('2.Students Name'!C23="","",'2.Students Name'!C23)</f>
        <v/>
      </c>
      <c r="B26" s="86" t="str">
        <f>IF('2.Students Name'!D23="","",'2.Students Name'!D23)</f>
        <v/>
      </c>
      <c r="C26" s="137">
        <v>19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8"/>
      <c r="AC26" s="138" t="str">
        <f>IF('2.Students Name'!$R23="NQ","NQ",IF('2.Students Name'!$R23="I","I",IF('2.Students Name'!$R23="T","T",IF(OR(D26&gt;D$7,E26&gt;E$7,F26&gt;F$7,G26&gt;G$7,H26&gt;H$7,I26&gt;I$7,J26&gt;J$7,K26&gt;K$7,L26&gt;L$7,M26&gt;M$7,N26&gt;N$7,O26&gt;O$7,P26&gt;P$7,Q26&gt;Q$7,R26&gt;R$7,S26&gt;S$7,T26&gt;T$7,U26&gt;U$7,V26&gt;V$7,W26&gt;W$7,X26&gt;X$7,Y26&gt;Y$7,Z26&gt;Z$7,AA26&gt;AA$7,AB26&gt;AB$7),"",IF(SUM(D26:AB26)=0,"",SUM(D26:AB26))))))</f>
        <v/>
      </c>
      <c r="AD26" s="137">
        <v>19</v>
      </c>
      <c r="AE26" s="291"/>
      <c r="AF26" s="291"/>
      <c r="AG26" s="291"/>
      <c r="AH26" s="291"/>
      <c r="AI26" s="291"/>
      <c r="AJ26" s="291"/>
      <c r="AK26" s="291"/>
      <c r="AL26" s="291"/>
      <c r="AM26" s="291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8"/>
      <c r="BD26" s="138" t="str">
        <f>IF('2.Students Name'!$R23="NQ","NQ",IF('2.Students Name'!$R23="I","I",IF('2.Students Name'!$R23="T","T",IF(OR(AE26&gt;AE$7,AF26&gt;AF$7,AG26&gt;AG$7,AH26&gt;AH$7,AI26&gt;AI$7,AJ26&gt;AJ$7,AK26&gt;AK$7,AL26&gt;AL$7,AM26&gt;AM$7,AN26&gt;AN$7,AO26&gt;AO$7,AP26&gt;AP$7,AQ26&gt;AQ$7,AR26&gt;AR$7,AS26&gt;AS$7,AT26&gt;AT$7,AU26&gt;AU$7,AV26&gt;AV$7,AW26&gt;AW$7,AX26&gt;AX$7,AY26&gt;AY$7,AZ26&gt;AZ$7,BA26&gt;BA$7,BB26&gt;BB$7,BC26&gt;BC$7),"",IF(SUM(AE26:BC26)=0,"",SUM(AE26:BC26))))))</f>
        <v/>
      </c>
      <c r="BE26" s="137">
        <v>19</v>
      </c>
      <c r="BF26" s="291"/>
      <c r="BG26" s="291"/>
      <c r="BH26" s="291"/>
      <c r="BI26" s="291"/>
      <c r="BJ26" s="291"/>
      <c r="BK26" s="291"/>
      <c r="BL26" s="291"/>
      <c r="BM26" s="291"/>
      <c r="BN26" s="291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8"/>
      <c r="CE26" s="138" t="str">
        <f>IF('2.Students Name'!$R23="NQ","NQ",IF('2.Students Name'!$R23="I","I",IF('2.Students Name'!$R23="T","T",IF(OR(BF26&gt;BF$7,BG26&gt;BG$7,BH26&gt;BH$7,BI26&gt;BI$7,BJ26&gt;BJ$7,BK26&gt;BK$7,BL26&gt;BL$7,BM26&gt;BM$7,BN26&gt;BN$7,BO26&gt;BO$7,BP26&gt;BP$7,BQ26&gt;BQ$7,BR26&gt;BR$7,BS26&gt;BS$7,BT26&gt;BT$7,BU26&gt;BU$7,BV26&gt;BV$7,BW26&gt;BW$7,BX26&gt;BX$7,BY26&gt;BY$7,BZ26&gt;BZ$7,CA26&gt;CA$7,CB26&gt;CB$7,CC26&gt;CC$7,CD26&gt;CD$7),"",IF(SUM(BF26:CD26)=0,"",SUM(BF26:CD26))))))</f>
        <v/>
      </c>
      <c r="CF26" s="137">
        <v>19</v>
      </c>
      <c r="CG26" s="291"/>
      <c r="CH26" s="291"/>
      <c r="CI26" s="291"/>
      <c r="CJ26" s="291"/>
      <c r="CK26" s="291"/>
      <c r="CL26" s="291"/>
      <c r="CM26" s="291"/>
      <c r="CN26" s="291"/>
      <c r="CO26" s="291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8"/>
      <c r="DF26" s="138" t="str">
        <f>IF('2.Students Name'!$R23="NQ","NQ",IF('2.Students Name'!$R23="I","I",IF('2.Students Name'!$R23="T","T",IF(OR(CG26&gt;CG$7,CH26&gt;CH$7,CI26&gt;CI$7,CJ26&gt;CJ$7,CK26&gt;CK$7,CL26&gt;CL$7,CM26&gt;CM$7,CN26&gt;CN$7,CO26&gt;CO$7,CP26&gt;CP$7,CQ26&gt;CQ$7,CR26&gt;CR$7,CS26&gt;CS$7,CT26&gt;CT$7,CU26&gt;CU$7,CV26&gt;CV$7,CW26&gt;CW$7,CX26&gt;CX$7,CY26&gt;CY$7,CZ26&gt;CZ$7,DA26&gt;DA$7,DB26&gt;DB$7,DC26&gt;DC$7,DD26&gt;DD$7,DE26&gt;DE$7),"",IF(SUM(CG26:DE26)=0,"",SUM(CG26:DE26))))))</f>
        <v/>
      </c>
      <c r="DG26" s="137">
        <v>19</v>
      </c>
      <c r="DH26" s="291"/>
      <c r="DI26" s="291"/>
      <c r="DJ26" s="291"/>
      <c r="DK26" s="291"/>
      <c r="DL26" s="291"/>
      <c r="DM26" s="291"/>
      <c r="DN26" s="291"/>
      <c r="DO26" s="291"/>
      <c r="DP26" s="291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8"/>
      <c r="EG26" s="138" t="str">
        <f>IF('2.Students Name'!$R23="NQ","NQ",IF('2.Students Name'!$R23="I","I",IF('2.Students Name'!$R23="T","T",IF(OR(DH26&gt;DH$7,DI26&gt;DI$7,DJ26&gt;DJ$7,DK26&gt;DK$7,DL26&gt;DL$7,DM26&gt;DM$7,DN26&gt;DN$7,DO26&gt;DO$7,DP26&gt;DP$7,DQ26&gt;DQ$7,DR26&gt;DR$7,DS26&gt;DS$7,DT26&gt;DT$7,DU26&gt;DU$7,DV26&gt;DV$7,DW26&gt;DW$7,DX26&gt;DX$7,DY26&gt;DY$7,DZ26&gt;DZ$7,EA26&gt;EA$7,EB26&gt;EB$7,EC26&gt;EC$7,ED26&gt;ED$7,EE26&gt;EE$7,EF26&gt;EF$7),"",IF(SUM(DH26:EF26)=0,"",SUM(DH26:EF26))))))</f>
        <v/>
      </c>
      <c r="EH26" s="137">
        <v>19</v>
      </c>
      <c r="EI26" s="291"/>
      <c r="EJ26" s="291"/>
      <c r="EK26" s="291"/>
      <c r="EL26" s="291"/>
      <c r="EM26" s="291"/>
      <c r="EN26" s="291"/>
      <c r="EO26" s="291"/>
      <c r="EP26" s="291"/>
      <c r="EQ26" s="291"/>
      <c r="ER26" s="292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8"/>
      <c r="FH26" s="138" t="str">
        <f>IF('2.Students Name'!$R23="NQ","NQ",IF('2.Students Name'!$R23="I","I",IF('2.Students Name'!$R23="T","T",IF(OR(EI26&gt;EI$7,EJ26&gt;EJ$7,EK26&gt;EK$7,EL26&gt;EL$7,EM26&gt;EM$7,EN26&gt;EN$7,EO26&gt;EO$7,EP26&gt;EP$7,EQ26&gt;EQ$7,ER26&gt;ER$7,ES26&gt;ES$7,ET26&gt;ET$7,EU26&gt;EU$7,EV26&gt;EV$7,EW26&gt;EW$7,EX26&gt;EX$7,EY26&gt;EY$7,EZ26&gt;EZ$7,FA26&gt;FA$7,FB26&gt;FB$7,FC26&gt;FC$7,FD26&gt;FD$7,FE26&gt;FE$7,FF26&gt;FF$7,FG26&gt;FG$7),"",IF(SUM(EI26:FG26)=0,"",SUM(EI26:FG26))))))</f>
        <v/>
      </c>
      <c r="FI26" s="137">
        <v>19</v>
      </c>
      <c r="FJ26" s="291"/>
      <c r="FK26" s="291"/>
      <c r="FL26" s="291"/>
      <c r="FM26" s="291"/>
      <c r="FN26" s="291"/>
      <c r="FO26" s="291"/>
      <c r="FP26" s="291"/>
      <c r="FQ26" s="291"/>
      <c r="FR26" s="291"/>
      <c r="FS26" s="292"/>
      <c r="FT26" s="292"/>
      <c r="FU26" s="292"/>
      <c r="FV26" s="292"/>
      <c r="FW26" s="292"/>
      <c r="FX26" s="292"/>
      <c r="FY26" s="292"/>
      <c r="FZ26" s="292"/>
      <c r="GA26" s="292"/>
      <c r="GB26" s="292"/>
      <c r="GC26" s="292"/>
      <c r="GD26" s="292"/>
      <c r="GE26" s="292"/>
      <c r="GF26" s="292"/>
      <c r="GG26" s="292"/>
      <c r="GH26" s="298"/>
      <c r="GI26" s="138" t="str">
        <f>IF('2.Students Name'!$R23="NQ","NQ",IF('2.Students Name'!$R23="I","I",IF('2.Students Name'!$R23="T","T",IF(OR(FJ26&gt;FJ$7,FK26&gt;FK$7,FL26&gt;FL$7,FM26&gt;FM$7,FN26&gt;FN$7,FO26&gt;FO$7,FP26&gt;FP$7,FQ26&gt;FQ$7,FR26&gt;FR$7,FS26&gt;FS$7,FT26&gt;FT$7,FU26&gt;FU$7,FV26&gt;FV$7,FW26&gt;FW$7,FX26&gt;FX$7,FY26&gt;FY$7,FZ26&gt;FZ$7,GA26&gt;GA$7,GB26&gt;GB$7,GC26&gt;GC$7,GD26&gt;GD$7,GE26&gt;GE$7,GF26&gt;GF$7,GG26&gt;GG$7,GH26&gt;GH$7),"",IF(SUM(FJ26:GH26)=0,"",SUM(FJ26:GH26))))))</f>
        <v/>
      </c>
      <c r="GJ26" s="137">
        <v>19</v>
      </c>
      <c r="GK26" s="291"/>
      <c r="GL26" s="291"/>
      <c r="GM26" s="291"/>
      <c r="GN26" s="291"/>
      <c r="GO26" s="291"/>
      <c r="GP26" s="291"/>
      <c r="GQ26" s="291"/>
      <c r="GR26" s="291"/>
      <c r="GS26" s="291"/>
      <c r="GT26" s="292"/>
      <c r="GU26" s="292"/>
      <c r="GV26" s="292"/>
      <c r="GW26" s="292"/>
      <c r="GX26" s="292"/>
      <c r="GY26" s="292"/>
      <c r="GZ26" s="292"/>
      <c r="HA26" s="292"/>
      <c r="HB26" s="292"/>
      <c r="HC26" s="292"/>
      <c r="HD26" s="292"/>
      <c r="HE26" s="292"/>
      <c r="HF26" s="292"/>
      <c r="HG26" s="292"/>
      <c r="HH26" s="292"/>
      <c r="HI26" s="298"/>
      <c r="HJ26" s="138" t="str">
        <f>IF('2.Students Name'!$R23="NQ","NQ",IF('2.Students Name'!$R23="I","I",IF('2.Students Name'!$R23="T","T",IF(OR(GK26&gt;GK$7,GL26&gt;GL$7,GM26&gt;GM$7,GN26&gt;GN$7,GO26&gt;GO$7,GP26&gt;GP$7,GQ26&gt;GQ$7,GR26&gt;GR$7,GS26&gt;GS$7,GT26&gt;GT$7,GU26&gt;GU$7,GV26&gt;GV$7,GW26&gt;GW$7,GX26&gt;GX$7,GY26&gt;GY$7,GZ26&gt;GZ$7,HA26&gt;HA$7,HB26&gt;HB$7,HC26&gt;HC$7,HD26&gt;HD$7,HE26&gt;HE$7,HF26&gt;HF$7,HG26&gt;HG$7,HH26&gt;HH$7,HI26&gt;HI$7),"",IF(SUM(GK26:HI26)=0,"",SUM(GK26:HI26))))))</f>
        <v/>
      </c>
      <c r="HK26" s="244"/>
    </row>
    <row r="27" spans="1:225" ht="18" customHeight="1">
      <c r="A27" s="85" t="str">
        <f>IF('2.Students Name'!C24="","",'2.Students Name'!C24)</f>
        <v/>
      </c>
      <c r="B27" s="86" t="str">
        <f>IF('2.Students Name'!D24="","",'2.Students Name'!D24)</f>
        <v/>
      </c>
      <c r="C27" s="137">
        <v>20</v>
      </c>
      <c r="D27" s="291"/>
      <c r="E27" s="291"/>
      <c r="F27" s="291"/>
      <c r="G27" s="291"/>
      <c r="H27" s="291"/>
      <c r="I27" s="291"/>
      <c r="J27" s="291"/>
      <c r="K27" s="291"/>
      <c r="L27" s="291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8"/>
      <c r="AC27" s="138" t="str">
        <f>IF('2.Students Name'!$R24="NQ","NQ",IF('2.Students Name'!$R24="I","I",IF('2.Students Name'!$R24="T","T",IF(OR(D27&gt;D$7,E27&gt;E$7,F27&gt;F$7,G27&gt;G$7,H27&gt;H$7,I27&gt;I$7,J27&gt;J$7,K27&gt;K$7,L27&gt;L$7,M27&gt;M$7,N27&gt;N$7,O27&gt;O$7,P27&gt;P$7,Q27&gt;Q$7,R27&gt;R$7,S27&gt;S$7,T27&gt;T$7,U27&gt;U$7,V27&gt;V$7,W27&gt;W$7,X27&gt;X$7,Y27&gt;Y$7,Z27&gt;Z$7,AA27&gt;AA$7,AB27&gt;AB$7),"",IF(SUM(D27:AB27)=0,"",SUM(D27:AB27))))))</f>
        <v/>
      </c>
      <c r="AD27" s="137">
        <v>20</v>
      </c>
      <c r="AE27" s="291"/>
      <c r="AF27" s="291"/>
      <c r="AG27" s="291"/>
      <c r="AH27" s="291"/>
      <c r="AI27" s="291"/>
      <c r="AJ27" s="291"/>
      <c r="AK27" s="291"/>
      <c r="AL27" s="291"/>
      <c r="AM27" s="291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8"/>
      <c r="BD27" s="138" t="str">
        <f>IF('2.Students Name'!$R24="NQ","NQ",IF('2.Students Name'!$R24="I","I",IF('2.Students Name'!$R24="T","T",IF(OR(AE27&gt;AE$7,AF27&gt;AF$7,AG27&gt;AG$7,AH27&gt;AH$7,AI27&gt;AI$7,AJ27&gt;AJ$7,AK27&gt;AK$7,AL27&gt;AL$7,AM27&gt;AM$7,AN27&gt;AN$7,AO27&gt;AO$7,AP27&gt;AP$7,AQ27&gt;AQ$7,AR27&gt;AR$7,AS27&gt;AS$7,AT27&gt;AT$7,AU27&gt;AU$7,AV27&gt;AV$7,AW27&gt;AW$7,AX27&gt;AX$7,AY27&gt;AY$7,AZ27&gt;AZ$7,BA27&gt;BA$7,BB27&gt;BB$7,BC27&gt;BC$7),"",IF(SUM(AE27:BC27)=0,"",SUM(AE27:BC27))))))</f>
        <v/>
      </c>
      <c r="BE27" s="137">
        <v>20</v>
      </c>
      <c r="BF27" s="291"/>
      <c r="BG27" s="291"/>
      <c r="BH27" s="291"/>
      <c r="BI27" s="291"/>
      <c r="BJ27" s="291"/>
      <c r="BK27" s="291"/>
      <c r="BL27" s="291"/>
      <c r="BM27" s="291"/>
      <c r="BN27" s="291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8"/>
      <c r="CE27" s="138" t="str">
        <f>IF('2.Students Name'!$R24="NQ","NQ",IF('2.Students Name'!$R24="I","I",IF('2.Students Name'!$R24="T","T",IF(OR(BF27&gt;BF$7,BG27&gt;BG$7,BH27&gt;BH$7,BI27&gt;BI$7,BJ27&gt;BJ$7,BK27&gt;BK$7,BL27&gt;BL$7,BM27&gt;BM$7,BN27&gt;BN$7,BO27&gt;BO$7,BP27&gt;BP$7,BQ27&gt;BQ$7,BR27&gt;BR$7,BS27&gt;BS$7,BT27&gt;BT$7,BU27&gt;BU$7,BV27&gt;BV$7,BW27&gt;BW$7,BX27&gt;BX$7,BY27&gt;BY$7,BZ27&gt;BZ$7,CA27&gt;CA$7,CB27&gt;CB$7,CC27&gt;CC$7,CD27&gt;CD$7),"",IF(SUM(BF27:CD27)=0,"",SUM(BF27:CD27))))))</f>
        <v/>
      </c>
      <c r="CF27" s="137">
        <v>20</v>
      </c>
      <c r="CG27" s="291"/>
      <c r="CH27" s="291"/>
      <c r="CI27" s="291"/>
      <c r="CJ27" s="291"/>
      <c r="CK27" s="291"/>
      <c r="CL27" s="291"/>
      <c r="CM27" s="291"/>
      <c r="CN27" s="291"/>
      <c r="CO27" s="291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8"/>
      <c r="DF27" s="138" t="str">
        <f>IF('2.Students Name'!$R24="NQ","NQ",IF('2.Students Name'!$R24="I","I",IF('2.Students Name'!$R24="T","T",IF(OR(CG27&gt;CG$7,CH27&gt;CH$7,CI27&gt;CI$7,CJ27&gt;CJ$7,CK27&gt;CK$7,CL27&gt;CL$7,CM27&gt;CM$7,CN27&gt;CN$7,CO27&gt;CO$7,CP27&gt;CP$7,CQ27&gt;CQ$7,CR27&gt;CR$7,CS27&gt;CS$7,CT27&gt;CT$7,CU27&gt;CU$7,CV27&gt;CV$7,CW27&gt;CW$7,CX27&gt;CX$7,CY27&gt;CY$7,CZ27&gt;CZ$7,DA27&gt;DA$7,DB27&gt;DB$7,DC27&gt;DC$7,DD27&gt;DD$7,DE27&gt;DE$7),"",IF(SUM(CG27:DE27)=0,"",SUM(CG27:DE27))))))</f>
        <v/>
      </c>
      <c r="DG27" s="137">
        <v>20</v>
      </c>
      <c r="DH27" s="291"/>
      <c r="DI27" s="291"/>
      <c r="DJ27" s="291"/>
      <c r="DK27" s="291"/>
      <c r="DL27" s="291"/>
      <c r="DM27" s="291"/>
      <c r="DN27" s="291"/>
      <c r="DO27" s="291"/>
      <c r="DP27" s="291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8"/>
      <c r="EG27" s="138" t="str">
        <f>IF('2.Students Name'!$R24="NQ","NQ",IF('2.Students Name'!$R24="I","I",IF('2.Students Name'!$R24="T","T",IF(OR(DH27&gt;DH$7,DI27&gt;DI$7,DJ27&gt;DJ$7,DK27&gt;DK$7,DL27&gt;DL$7,DM27&gt;DM$7,DN27&gt;DN$7,DO27&gt;DO$7,DP27&gt;DP$7,DQ27&gt;DQ$7,DR27&gt;DR$7,DS27&gt;DS$7,DT27&gt;DT$7,DU27&gt;DU$7,DV27&gt;DV$7,DW27&gt;DW$7,DX27&gt;DX$7,DY27&gt;DY$7,DZ27&gt;DZ$7,EA27&gt;EA$7,EB27&gt;EB$7,EC27&gt;EC$7,ED27&gt;ED$7,EE27&gt;EE$7,EF27&gt;EF$7),"",IF(SUM(DH27:EF27)=0,"",SUM(DH27:EF27))))))</f>
        <v/>
      </c>
      <c r="EH27" s="137">
        <v>20</v>
      </c>
      <c r="EI27" s="291"/>
      <c r="EJ27" s="291"/>
      <c r="EK27" s="291"/>
      <c r="EL27" s="291"/>
      <c r="EM27" s="291"/>
      <c r="EN27" s="291"/>
      <c r="EO27" s="291"/>
      <c r="EP27" s="291"/>
      <c r="EQ27" s="291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8"/>
      <c r="FH27" s="138" t="str">
        <f>IF('2.Students Name'!$R24="NQ","NQ",IF('2.Students Name'!$R24="I","I",IF('2.Students Name'!$R24="T","T",IF(OR(EI27&gt;EI$7,EJ27&gt;EJ$7,EK27&gt;EK$7,EL27&gt;EL$7,EM27&gt;EM$7,EN27&gt;EN$7,EO27&gt;EO$7,EP27&gt;EP$7,EQ27&gt;EQ$7,ER27&gt;ER$7,ES27&gt;ES$7,ET27&gt;ET$7,EU27&gt;EU$7,EV27&gt;EV$7,EW27&gt;EW$7,EX27&gt;EX$7,EY27&gt;EY$7,EZ27&gt;EZ$7,FA27&gt;FA$7,FB27&gt;FB$7,FC27&gt;FC$7,FD27&gt;FD$7,FE27&gt;FE$7,FF27&gt;FF$7,FG27&gt;FG$7),"",IF(SUM(EI27:FG27)=0,"",SUM(EI27:FG27))))))</f>
        <v/>
      </c>
      <c r="FI27" s="137">
        <v>20</v>
      </c>
      <c r="FJ27" s="291"/>
      <c r="FK27" s="291"/>
      <c r="FL27" s="291"/>
      <c r="FM27" s="291"/>
      <c r="FN27" s="291"/>
      <c r="FO27" s="291"/>
      <c r="FP27" s="291"/>
      <c r="FQ27" s="291"/>
      <c r="FR27" s="291"/>
      <c r="FS27" s="292"/>
      <c r="FT27" s="292"/>
      <c r="FU27" s="292"/>
      <c r="FV27" s="292"/>
      <c r="FW27" s="292"/>
      <c r="FX27" s="292"/>
      <c r="FY27" s="292"/>
      <c r="FZ27" s="292"/>
      <c r="GA27" s="292"/>
      <c r="GB27" s="292"/>
      <c r="GC27" s="292"/>
      <c r="GD27" s="292"/>
      <c r="GE27" s="292"/>
      <c r="GF27" s="292"/>
      <c r="GG27" s="292"/>
      <c r="GH27" s="298"/>
      <c r="GI27" s="138" t="str">
        <f>IF('2.Students Name'!$R24="NQ","NQ",IF('2.Students Name'!$R24="I","I",IF('2.Students Name'!$R24="T","T",IF(OR(FJ27&gt;FJ$7,FK27&gt;FK$7,FL27&gt;FL$7,FM27&gt;FM$7,FN27&gt;FN$7,FO27&gt;FO$7,FP27&gt;FP$7,FQ27&gt;FQ$7,FR27&gt;FR$7,FS27&gt;FS$7,FT27&gt;FT$7,FU27&gt;FU$7,FV27&gt;FV$7,FW27&gt;FW$7,FX27&gt;FX$7,FY27&gt;FY$7,FZ27&gt;FZ$7,GA27&gt;GA$7,GB27&gt;GB$7,GC27&gt;GC$7,GD27&gt;GD$7,GE27&gt;GE$7,GF27&gt;GF$7,GG27&gt;GG$7,GH27&gt;GH$7),"",IF(SUM(FJ27:GH27)=0,"",SUM(FJ27:GH27))))))</f>
        <v/>
      </c>
      <c r="GJ27" s="137">
        <v>20</v>
      </c>
      <c r="GK27" s="291"/>
      <c r="GL27" s="291"/>
      <c r="GM27" s="291"/>
      <c r="GN27" s="291"/>
      <c r="GO27" s="291"/>
      <c r="GP27" s="291"/>
      <c r="GQ27" s="291"/>
      <c r="GR27" s="291"/>
      <c r="GS27" s="291"/>
      <c r="GT27" s="292"/>
      <c r="GU27" s="292"/>
      <c r="GV27" s="292"/>
      <c r="GW27" s="292"/>
      <c r="GX27" s="292"/>
      <c r="GY27" s="292"/>
      <c r="GZ27" s="292"/>
      <c r="HA27" s="292"/>
      <c r="HB27" s="292"/>
      <c r="HC27" s="292"/>
      <c r="HD27" s="292"/>
      <c r="HE27" s="292"/>
      <c r="HF27" s="292"/>
      <c r="HG27" s="292"/>
      <c r="HH27" s="292"/>
      <c r="HI27" s="298"/>
      <c r="HJ27" s="138" t="str">
        <f>IF('2.Students Name'!$R24="NQ","NQ",IF('2.Students Name'!$R24="I","I",IF('2.Students Name'!$R24="T","T",IF(OR(GK27&gt;GK$7,GL27&gt;GL$7,GM27&gt;GM$7,GN27&gt;GN$7,GO27&gt;GO$7,GP27&gt;GP$7,GQ27&gt;GQ$7,GR27&gt;GR$7,GS27&gt;GS$7,GT27&gt;GT$7,GU27&gt;GU$7,GV27&gt;GV$7,GW27&gt;GW$7,GX27&gt;GX$7,GY27&gt;GY$7,GZ27&gt;GZ$7,HA27&gt;HA$7,HB27&gt;HB$7,HC27&gt;HC$7,HD27&gt;HD$7,HE27&gt;HE$7,HF27&gt;HF$7,HG27&gt;HG$7,HH27&gt;HH$7,HI27&gt;HI$7),"",IF(SUM(GK27:HI27)=0,"",SUM(GK27:HI27))))))</f>
        <v/>
      </c>
      <c r="HK27" s="244"/>
    </row>
    <row r="28" spans="1:225" ht="18" customHeight="1">
      <c r="A28" s="85" t="str">
        <f>IF('2.Students Name'!C25="","",'2.Students Name'!C25)</f>
        <v/>
      </c>
      <c r="B28" s="86" t="str">
        <f>IF('2.Students Name'!D25="","",'2.Students Name'!D25)</f>
        <v/>
      </c>
      <c r="C28" s="137">
        <v>21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8"/>
      <c r="AC28" s="138" t="str">
        <f>IF('2.Students Name'!$R25="NQ","NQ",IF('2.Students Name'!$R25="I","I",IF('2.Students Name'!$R25="T","T",IF(OR(D28&gt;D$7,E28&gt;E$7,F28&gt;F$7,G28&gt;G$7,H28&gt;H$7,I28&gt;I$7,J28&gt;J$7,K28&gt;K$7,L28&gt;L$7,M28&gt;M$7,N28&gt;N$7,O28&gt;O$7,P28&gt;P$7,Q28&gt;Q$7,R28&gt;R$7,S28&gt;S$7,T28&gt;T$7,U28&gt;U$7,V28&gt;V$7,W28&gt;W$7,X28&gt;X$7,Y28&gt;Y$7,Z28&gt;Z$7,AA28&gt;AA$7,AB28&gt;AB$7),"",IF(SUM(D28:AB28)=0,"",SUM(D28:AB28))))))</f>
        <v/>
      </c>
      <c r="AD28" s="137">
        <v>21</v>
      </c>
      <c r="AE28" s="291"/>
      <c r="AF28" s="291"/>
      <c r="AG28" s="291"/>
      <c r="AH28" s="291"/>
      <c r="AI28" s="291"/>
      <c r="AJ28" s="291"/>
      <c r="AK28" s="291"/>
      <c r="AL28" s="291"/>
      <c r="AM28" s="291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8"/>
      <c r="BD28" s="138" t="str">
        <f>IF('2.Students Name'!$R25="NQ","NQ",IF('2.Students Name'!$R25="I","I",IF('2.Students Name'!$R25="T","T",IF(OR(AE28&gt;AE$7,AF28&gt;AF$7,AG28&gt;AG$7,AH28&gt;AH$7,AI28&gt;AI$7,AJ28&gt;AJ$7,AK28&gt;AK$7,AL28&gt;AL$7,AM28&gt;AM$7,AN28&gt;AN$7,AO28&gt;AO$7,AP28&gt;AP$7,AQ28&gt;AQ$7,AR28&gt;AR$7,AS28&gt;AS$7,AT28&gt;AT$7,AU28&gt;AU$7,AV28&gt;AV$7,AW28&gt;AW$7,AX28&gt;AX$7,AY28&gt;AY$7,AZ28&gt;AZ$7,BA28&gt;BA$7,BB28&gt;BB$7,BC28&gt;BC$7),"",IF(SUM(AE28:BC28)=0,"",SUM(AE28:BC28))))))</f>
        <v/>
      </c>
      <c r="BE28" s="137">
        <v>21</v>
      </c>
      <c r="BF28" s="291"/>
      <c r="BG28" s="291"/>
      <c r="BH28" s="291"/>
      <c r="BI28" s="291"/>
      <c r="BJ28" s="291"/>
      <c r="BK28" s="291"/>
      <c r="BL28" s="291"/>
      <c r="BM28" s="291"/>
      <c r="BN28" s="291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8"/>
      <c r="CE28" s="138" t="str">
        <f>IF('2.Students Name'!$R25="NQ","NQ",IF('2.Students Name'!$R25="I","I",IF('2.Students Name'!$R25="T","T",IF(OR(BF28&gt;BF$7,BG28&gt;BG$7,BH28&gt;BH$7,BI28&gt;BI$7,BJ28&gt;BJ$7,BK28&gt;BK$7,BL28&gt;BL$7,BM28&gt;BM$7,BN28&gt;BN$7,BO28&gt;BO$7,BP28&gt;BP$7,BQ28&gt;BQ$7,BR28&gt;BR$7,BS28&gt;BS$7,BT28&gt;BT$7,BU28&gt;BU$7,BV28&gt;BV$7,BW28&gt;BW$7,BX28&gt;BX$7,BY28&gt;BY$7,BZ28&gt;BZ$7,CA28&gt;CA$7,CB28&gt;CB$7,CC28&gt;CC$7,CD28&gt;CD$7),"",IF(SUM(BF28:CD28)=0,"",SUM(BF28:CD28))))))</f>
        <v/>
      </c>
      <c r="CF28" s="137">
        <v>21</v>
      </c>
      <c r="CG28" s="291"/>
      <c r="CH28" s="291"/>
      <c r="CI28" s="291"/>
      <c r="CJ28" s="291"/>
      <c r="CK28" s="291"/>
      <c r="CL28" s="291"/>
      <c r="CM28" s="291"/>
      <c r="CN28" s="291"/>
      <c r="CO28" s="291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8"/>
      <c r="DF28" s="138" t="str">
        <f>IF('2.Students Name'!$R25="NQ","NQ",IF('2.Students Name'!$R25="I","I",IF('2.Students Name'!$R25="T","T",IF(OR(CG28&gt;CG$7,CH28&gt;CH$7,CI28&gt;CI$7,CJ28&gt;CJ$7,CK28&gt;CK$7,CL28&gt;CL$7,CM28&gt;CM$7,CN28&gt;CN$7,CO28&gt;CO$7,CP28&gt;CP$7,CQ28&gt;CQ$7,CR28&gt;CR$7,CS28&gt;CS$7,CT28&gt;CT$7,CU28&gt;CU$7,CV28&gt;CV$7,CW28&gt;CW$7,CX28&gt;CX$7,CY28&gt;CY$7,CZ28&gt;CZ$7,DA28&gt;DA$7,DB28&gt;DB$7,DC28&gt;DC$7,DD28&gt;DD$7,DE28&gt;DE$7),"",IF(SUM(CG28:DE28)=0,"",SUM(CG28:DE28))))))</f>
        <v/>
      </c>
      <c r="DG28" s="137">
        <v>21</v>
      </c>
      <c r="DH28" s="291"/>
      <c r="DI28" s="291"/>
      <c r="DJ28" s="291"/>
      <c r="DK28" s="291"/>
      <c r="DL28" s="291"/>
      <c r="DM28" s="291"/>
      <c r="DN28" s="291"/>
      <c r="DO28" s="291"/>
      <c r="DP28" s="291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8"/>
      <c r="EG28" s="138" t="str">
        <f>IF('2.Students Name'!$R25="NQ","NQ",IF('2.Students Name'!$R25="I","I",IF('2.Students Name'!$R25="T","T",IF(OR(DH28&gt;DH$7,DI28&gt;DI$7,DJ28&gt;DJ$7,DK28&gt;DK$7,DL28&gt;DL$7,DM28&gt;DM$7,DN28&gt;DN$7,DO28&gt;DO$7,DP28&gt;DP$7,DQ28&gt;DQ$7,DR28&gt;DR$7,DS28&gt;DS$7,DT28&gt;DT$7,DU28&gt;DU$7,DV28&gt;DV$7,DW28&gt;DW$7,DX28&gt;DX$7,DY28&gt;DY$7,DZ28&gt;DZ$7,EA28&gt;EA$7,EB28&gt;EB$7,EC28&gt;EC$7,ED28&gt;ED$7,EE28&gt;EE$7,EF28&gt;EF$7),"",IF(SUM(DH28:EF28)=0,"",SUM(DH28:EF28))))))</f>
        <v/>
      </c>
      <c r="EH28" s="137">
        <v>21</v>
      </c>
      <c r="EI28" s="291"/>
      <c r="EJ28" s="291"/>
      <c r="EK28" s="291"/>
      <c r="EL28" s="291"/>
      <c r="EM28" s="291"/>
      <c r="EN28" s="291"/>
      <c r="EO28" s="291"/>
      <c r="EP28" s="291"/>
      <c r="EQ28" s="291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8"/>
      <c r="FH28" s="138" t="str">
        <f>IF('2.Students Name'!$R25="NQ","NQ",IF('2.Students Name'!$R25="I","I",IF('2.Students Name'!$R25="T","T",IF(OR(EI28&gt;EI$7,EJ28&gt;EJ$7,EK28&gt;EK$7,EL28&gt;EL$7,EM28&gt;EM$7,EN28&gt;EN$7,EO28&gt;EO$7,EP28&gt;EP$7,EQ28&gt;EQ$7,ER28&gt;ER$7,ES28&gt;ES$7,ET28&gt;ET$7,EU28&gt;EU$7,EV28&gt;EV$7,EW28&gt;EW$7,EX28&gt;EX$7,EY28&gt;EY$7,EZ28&gt;EZ$7,FA28&gt;FA$7,FB28&gt;FB$7,FC28&gt;FC$7,FD28&gt;FD$7,FE28&gt;FE$7,FF28&gt;FF$7,FG28&gt;FG$7),"",IF(SUM(EI28:FG28)=0,"",SUM(EI28:FG28))))))</f>
        <v/>
      </c>
      <c r="FI28" s="137">
        <v>21</v>
      </c>
      <c r="FJ28" s="291"/>
      <c r="FK28" s="291"/>
      <c r="FL28" s="291"/>
      <c r="FM28" s="291"/>
      <c r="FN28" s="291"/>
      <c r="FO28" s="291"/>
      <c r="FP28" s="291"/>
      <c r="FQ28" s="291"/>
      <c r="FR28" s="291"/>
      <c r="FS28" s="292"/>
      <c r="FT28" s="292"/>
      <c r="FU28" s="292"/>
      <c r="FV28" s="292"/>
      <c r="FW28" s="292"/>
      <c r="FX28" s="292"/>
      <c r="FY28" s="292"/>
      <c r="FZ28" s="292"/>
      <c r="GA28" s="292"/>
      <c r="GB28" s="292"/>
      <c r="GC28" s="292"/>
      <c r="GD28" s="292"/>
      <c r="GE28" s="292"/>
      <c r="GF28" s="292"/>
      <c r="GG28" s="292"/>
      <c r="GH28" s="298"/>
      <c r="GI28" s="138" t="str">
        <f>IF('2.Students Name'!$R25="NQ","NQ",IF('2.Students Name'!$R25="I","I",IF('2.Students Name'!$R25="T","T",IF(OR(FJ28&gt;FJ$7,FK28&gt;FK$7,FL28&gt;FL$7,FM28&gt;FM$7,FN28&gt;FN$7,FO28&gt;FO$7,FP28&gt;FP$7,FQ28&gt;FQ$7,FR28&gt;FR$7,FS28&gt;FS$7,FT28&gt;FT$7,FU28&gt;FU$7,FV28&gt;FV$7,FW28&gt;FW$7,FX28&gt;FX$7,FY28&gt;FY$7,FZ28&gt;FZ$7,GA28&gt;GA$7,GB28&gt;GB$7,GC28&gt;GC$7,GD28&gt;GD$7,GE28&gt;GE$7,GF28&gt;GF$7,GG28&gt;GG$7,GH28&gt;GH$7),"",IF(SUM(FJ28:GH28)=0,"",SUM(FJ28:GH28))))))</f>
        <v/>
      </c>
      <c r="GJ28" s="137">
        <v>21</v>
      </c>
      <c r="GK28" s="291"/>
      <c r="GL28" s="291"/>
      <c r="GM28" s="291"/>
      <c r="GN28" s="291"/>
      <c r="GO28" s="291"/>
      <c r="GP28" s="291"/>
      <c r="GQ28" s="291"/>
      <c r="GR28" s="291"/>
      <c r="GS28" s="291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292"/>
      <c r="HF28" s="292"/>
      <c r="HG28" s="292"/>
      <c r="HH28" s="292"/>
      <c r="HI28" s="298"/>
      <c r="HJ28" s="138" t="str">
        <f>IF('2.Students Name'!$R25="NQ","NQ",IF('2.Students Name'!$R25="I","I",IF('2.Students Name'!$R25="T","T",IF(OR(GK28&gt;GK$7,GL28&gt;GL$7,GM28&gt;GM$7,GN28&gt;GN$7,GO28&gt;GO$7,GP28&gt;GP$7,GQ28&gt;GQ$7,GR28&gt;GR$7,GS28&gt;GS$7,GT28&gt;GT$7,GU28&gt;GU$7,GV28&gt;GV$7,GW28&gt;GW$7,GX28&gt;GX$7,GY28&gt;GY$7,GZ28&gt;GZ$7,HA28&gt;HA$7,HB28&gt;HB$7,HC28&gt;HC$7,HD28&gt;HD$7,HE28&gt;HE$7,HF28&gt;HF$7,HG28&gt;HG$7,HH28&gt;HH$7,HI28&gt;HI$7),"",IF(SUM(GK28:HI28)=0,"",SUM(GK28:HI28))))))</f>
        <v/>
      </c>
      <c r="HK28" s="244"/>
    </row>
    <row r="29" spans="1:225" ht="18" customHeight="1">
      <c r="A29" s="85" t="str">
        <f>IF('2.Students Name'!C26="","",'2.Students Name'!C26)</f>
        <v/>
      </c>
      <c r="B29" s="86" t="str">
        <f>IF('2.Students Name'!D26="","",'2.Students Name'!D26)</f>
        <v/>
      </c>
      <c r="C29" s="137">
        <v>22</v>
      </c>
      <c r="D29" s="291"/>
      <c r="E29" s="291"/>
      <c r="F29" s="291"/>
      <c r="G29" s="291"/>
      <c r="H29" s="291"/>
      <c r="I29" s="291"/>
      <c r="J29" s="291"/>
      <c r="K29" s="291"/>
      <c r="L29" s="291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8"/>
      <c r="AC29" s="138" t="str">
        <f>IF('2.Students Name'!$R26="NQ","NQ",IF('2.Students Name'!$R26="I","I",IF('2.Students Name'!$R26="T","T",IF(OR(D29&gt;D$7,E29&gt;E$7,F29&gt;F$7,G29&gt;G$7,H29&gt;H$7,I29&gt;I$7,J29&gt;J$7,K29&gt;K$7,L29&gt;L$7,M29&gt;M$7,N29&gt;N$7,O29&gt;O$7,P29&gt;P$7,Q29&gt;Q$7,R29&gt;R$7,S29&gt;S$7,T29&gt;T$7,U29&gt;U$7,V29&gt;V$7,W29&gt;W$7,X29&gt;X$7,Y29&gt;Y$7,Z29&gt;Z$7,AA29&gt;AA$7,AB29&gt;AB$7),"",IF(SUM(D29:AB29)=0,"",SUM(D29:AB29))))))</f>
        <v/>
      </c>
      <c r="AD29" s="137">
        <v>22</v>
      </c>
      <c r="AE29" s="291"/>
      <c r="AF29" s="291"/>
      <c r="AG29" s="291"/>
      <c r="AH29" s="291"/>
      <c r="AI29" s="291"/>
      <c r="AJ29" s="291"/>
      <c r="AK29" s="291"/>
      <c r="AL29" s="291"/>
      <c r="AM29" s="291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8"/>
      <c r="BD29" s="138" t="str">
        <f>IF('2.Students Name'!$R26="NQ","NQ",IF('2.Students Name'!$R26="I","I",IF('2.Students Name'!$R26="T","T",IF(OR(AE29&gt;AE$7,AF29&gt;AF$7,AG29&gt;AG$7,AH29&gt;AH$7,AI29&gt;AI$7,AJ29&gt;AJ$7,AK29&gt;AK$7,AL29&gt;AL$7,AM29&gt;AM$7,AN29&gt;AN$7,AO29&gt;AO$7,AP29&gt;AP$7,AQ29&gt;AQ$7,AR29&gt;AR$7,AS29&gt;AS$7,AT29&gt;AT$7,AU29&gt;AU$7,AV29&gt;AV$7,AW29&gt;AW$7,AX29&gt;AX$7,AY29&gt;AY$7,AZ29&gt;AZ$7,BA29&gt;BA$7,BB29&gt;BB$7,BC29&gt;BC$7),"",IF(SUM(AE29:BC29)=0,"",SUM(AE29:BC29))))))</f>
        <v/>
      </c>
      <c r="BE29" s="137">
        <v>22</v>
      </c>
      <c r="BF29" s="291"/>
      <c r="BG29" s="291"/>
      <c r="BH29" s="291"/>
      <c r="BI29" s="291"/>
      <c r="BJ29" s="291"/>
      <c r="BK29" s="291"/>
      <c r="BL29" s="291"/>
      <c r="BM29" s="291"/>
      <c r="BN29" s="291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8"/>
      <c r="CE29" s="138" t="str">
        <f>IF('2.Students Name'!$R26="NQ","NQ",IF('2.Students Name'!$R26="I","I",IF('2.Students Name'!$R26="T","T",IF(OR(BF29&gt;BF$7,BG29&gt;BG$7,BH29&gt;BH$7,BI29&gt;BI$7,BJ29&gt;BJ$7,BK29&gt;BK$7,BL29&gt;BL$7,BM29&gt;BM$7,BN29&gt;BN$7,BO29&gt;BO$7,BP29&gt;BP$7,BQ29&gt;BQ$7,BR29&gt;BR$7,BS29&gt;BS$7,BT29&gt;BT$7,BU29&gt;BU$7,BV29&gt;BV$7,BW29&gt;BW$7,BX29&gt;BX$7,BY29&gt;BY$7,BZ29&gt;BZ$7,CA29&gt;CA$7,CB29&gt;CB$7,CC29&gt;CC$7,CD29&gt;CD$7),"",IF(SUM(BF29:CD29)=0,"",SUM(BF29:CD29))))))</f>
        <v/>
      </c>
      <c r="CF29" s="137">
        <v>22</v>
      </c>
      <c r="CG29" s="291"/>
      <c r="CH29" s="291"/>
      <c r="CI29" s="291"/>
      <c r="CJ29" s="291"/>
      <c r="CK29" s="291"/>
      <c r="CL29" s="291"/>
      <c r="CM29" s="291"/>
      <c r="CN29" s="291"/>
      <c r="CO29" s="291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8"/>
      <c r="DF29" s="138" t="str">
        <f>IF('2.Students Name'!$R26="NQ","NQ",IF('2.Students Name'!$R26="I","I",IF('2.Students Name'!$R26="T","T",IF(OR(CG29&gt;CG$7,CH29&gt;CH$7,CI29&gt;CI$7,CJ29&gt;CJ$7,CK29&gt;CK$7,CL29&gt;CL$7,CM29&gt;CM$7,CN29&gt;CN$7,CO29&gt;CO$7,CP29&gt;CP$7,CQ29&gt;CQ$7,CR29&gt;CR$7,CS29&gt;CS$7,CT29&gt;CT$7,CU29&gt;CU$7,CV29&gt;CV$7,CW29&gt;CW$7,CX29&gt;CX$7,CY29&gt;CY$7,CZ29&gt;CZ$7,DA29&gt;DA$7,DB29&gt;DB$7,DC29&gt;DC$7,DD29&gt;DD$7,DE29&gt;DE$7),"",IF(SUM(CG29:DE29)=0,"",SUM(CG29:DE29))))))</f>
        <v/>
      </c>
      <c r="DG29" s="137">
        <v>22</v>
      </c>
      <c r="DH29" s="291"/>
      <c r="DI29" s="291"/>
      <c r="DJ29" s="291"/>
      <c r="DK29" s="291"/>
      <c r="DL29" s="291"/>
      <c r="DM29" s="291"/>
      <c r="DN29" s="291"/>
      <c r="DO29" s="291"/>
      <c r="DP29" s="291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8"/>
      <c r="EG29" s="138" t="str">
        <f>IF('2.Students Name'!$R26="NQ","NQ",IF('2.Students Name'!$R26="I","I",IF('2.Students Name'!$R26="T","T",IF(OR(DH29&gt;DH$7,DI29&gt;DI$7,DJ29&gt;DJ$7,DK29&gt;DK$7,DL29&gt;DL$7,DM29&gt;DM$7,DN29&gt;DN$7,DO29&gt;DO$7,DP29&gt;DP$7,DQ29&gt;DQ$7,DR29&gt;DR$7,DS29&gt;DS$7,DT29&gt;DT$7,DU29&gt;DU$7,DV29&gt;DV$7,DW29&gt;DW$7,DX29&gt;DX$7,DY29&gt;DY$7,DZ29&gt;DZ$7,EA29&gt;EA$7,EB29&gt;EB$7,EC29&gt;EC$7,ED29&gt;ED$7,EE29&gt;EE$7,EF29&gt;EF$7),"",IF(SUM(DH29:EF29)=0,"",SUM(DH29:EF29))))))</f>
        <v/>
      </c>
      <c r="EH29" s="137">
        <v>22</v>
      </c>
      <c r="EI29" s="291"/>
      <c r="EJ29" s="291"/>
      <c r="EK29" s="291"/>
      <c r="EL29" s="291"/>
      <c r="EM29" s="291"/>
      <c r="EN29" s="291"/>
      <c r="EO29" s="291"/>
      <c r="EP29" s="291"/>
      <c r="EQ29" s="291"/>
      <c r="ER29" s="292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8"/>
      <c r="FH29" s="138" t="str">
        <f>IF('2.Students Name'!$R26="NQ","NQ",IF('2.Students Name'!$R26="I","I",IF('2.Students Name'!$R26="T","T",IF(OR(EI29&gt;EI$7,EJ29&gt;EJ$7,EK29&gt;EK$7,EL29&gt;EL$7,EM29&gt;EM$7,EN29&gt;EN$7,EO29&gt;EO$7,EP29&gt;EP$7,EQ29&gt;EQ$7,ER29&gt;ER$7,ES29&gt;ES$7,ET29&gt;ET$7,EU29&gt;EU$7,EV29&gt;EV$7,EW29&gt;EW$7,EX29&gt;EX$7,EY29&gt;EY$7,EZ29&gt;EZ$7,FA29&gt;FA$7,FB29&gt;FB$7,FC29&gt;FC$7,FD29&gt;FD$7,FE29&gt;FE$7,FF29&gt;FF$7,FG29&gt;FG$7),"",IF(SUM(EI29:FG29)=0,"",SUM(EI29:FG29))))))</f>
        <v/>
      </c>
      <c r="FI29" s="137">
        <v>22</v>
      </c>
      <c r="FJ29" s="291"/>
      <c r="FK29" s="291"/>
      <c r="FL29" s="291"/>
      <c r="FM29" s="291"/>
      <c r="FN29" s="291"/>
      <c r="FO29" s="291"/>
      <c r="FP29" s="291"/>
      <c r="FQ29" s="291"/>
      <c r="FR29" s="291"/>
      <c r="FS29" s="292"/>
      <c r="FT29" s="292"/>
      <c r="FU29" s="292"/>
      <c r="FV29" s="292"/>
      <c r="FW29" s="292"/>
      <c r="FX29" s="292"/>
      <c r="FY29" s="292"/>
      <c r="FZ29" s="292"/>
      <c r="GA29" s="292"/>
      <c r="GB29" s="292"/>
      <c r="GC29" s="292"/>
      <c r="GD29" s="292"/>
      <c r="GE29" s="292"/>
      <c r="GF29" s="292"/>
      <c r="GG29" s="292"/>
      <c r="GH29" s="298"/>
      <c r="GI29" s="138" t="str">
        <f>IF('2.Students Name'!$R26="NQ","NQ",IF('2.Students Name'!$R26="I","I",IF('2.Students Name'!$R26="T","T",IF(OR(FJ29&gt;FJ$7,FK29&gt;FK$7,FL29&gt;FL$7,FM29&gt;FM$7,FN29&gt;FN$7,FO29&gt;FO$7,FP29&gt;FP$7,FQ29&gt;FQ$7,FR29&gt;FR$7,FS29&gt;FS$7,FT29&gt;FT$7,FU29&gt;FU$7,FV29&gt;FV$7,FW29&gt;FW$7,FX29&gt;FX$7,FY29&gt;FY$7,FZ29&gt;FZ$7,GA29&gt;GA$7,GB29&gt;GB$7,GC29&gt;GC$7,GD29&gt;GD$7,GE29&gt;GE$7,GF29&gt;GF$7,GG29&gt;GG$7,GH29&gt;GH$7),"",IF(SUM(FJ29:GH29)=0,"",SUM(FJ29:GH29))))))</f>
        <v/>
      </c>
      <c r="GJ29" s="137">
        <v>22</v>
      </c>
      <c r="GK29" s="291"/>
      <c r="GL29" s="291"/>
      <c r="GM29" s="291"/>
      <c r="GN29" s="291"/>
      <c r="GO29" s="291"/>
      <c r="GP29" s="291"/>
      <c r="GQ29" s="291"/>
      <c r="GR29" s="291"/>
      <c r="GS29" s="291"/>
      <c r="GT29" s="292"/>
      <c r="GU29" s="292"/>
      <c r="GV29" s="292"/>
      <c r="GW29" s="292"/>
      <c r="GX29" s="292"/>
      <c r="GY29" s="292"/>
      <c r="GZ29" s="292"/>
      <c r="HA29" s="292"/>
      <c r="HB29" s="292"/>
      <c r="HC29" s="292"/>
      <c r="HD29" s="292"/>
      <c r="HE29" s="292"/>
      <c r="HF29" s="292"/>
      <c r="HG29" s="292"/>
      <c r="HH29" s="292"/>
      <c r="HI29" s="298"/>
      <c r="HJ29" s="138" t="str">
        <f>IF('2.Students Name'!$R26="NQ","NQ",IF('2.Students Name'!$R26="I","I",IF('2.Students Name'!$R26="T","T",IF(OR(GK29&gt;GK$7,GL29&gt;GL$7,GM29&gt;GM$7,GN29&gt;GN$7,GO29&gt;GO$7,GP29&gt;GP$7,GQ29&gt;GQ$7,GR29&gt;GR$7,GS29&gt;GS$7,GT29&gt;GT$7,GU29&gt;GU$7,GV29&gt;GV$7,GW29&gt;GW$7,GX29&gt;GX$7,GY29&gt;GY$7,GZ29&gt;GZ$7,HA29&gt;HA$7,HB29&gt;HB$7,HC29&gt;HC$7,HD29&gt;HD$7,HE29&gt;HE$7,HF29&gt;HF$7,HG29&gt;HG$7,HH29&gt;HH$7,HI29&gt;HI$7),"",IF(SUM(GK29:HI29)=0,"",SUM(GK29:HI29))))))</f>
        <v/>
      </c>
      <c r="HK29" s="244"/>
    </row>
    <row r="30" spans="1:225" ht="18" customHeight="1">
      <c r="A30" s="85" t="str">
        <f>IF('2.Students Name'!C27="","",'2.Students Name'!C27)</f>
        <v/>
      </c>
      <c r="B30" s="86" t="str">
        <f>IF('2.Students Name'!D27="","",'2.Students Name'!D27)</f>
        <v/>
      </c>
      <c r="C30" s="137">
        <v>23</v>
      </c>
      <c r="D30" s="291"/>
      <c r="E30" s="291"/>
      <c r="F30" s="291"/>
      <c r="G30" s="291"/>
      <c r="H30" s="291"/>
      <c r="I30" s="291"/>
      <c r="J30" s="291"/>
      <c r="K30" s="291"/>
      <c r="L30" s="291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8"/>
      <c r="AC30" s="138" t="str">
        <f>IF('2.Students Name'!$R27="NQ","NQ",IF('2.Students Name'!$R27="I","I",IF('2.Students Name'!$R27="T","T",IF(OR(D30&gt;D$7,E30&gt;E$7,F30&gt;F$7,G30&gt;G$7,H30&gt;H$7,I30&gt;I$7,J30&gt;J$7,K30&gt;K$7,L30&gt;L$7,M30&gt;M$7,N30&gt;N$7,O30&gt;O$7,P30&gt;P$7,Q30&gt;Q$7,R30&gt;R$7,S30&gt;S$7,T30&gt;T$7,U30&gt;U$7,V30&gt;V$7,W30&gt;W$7,X30&gt;X$7,Y30&gt;Y$7,Z30&gt;Z$7,AA30&gt;AA$7,AB30&gt;AB$7),"",IF(SUM(D30:AB30)=0,"",SUM(D30:AB30))))))</f>
        <v/>
      </c>
      <c r="AD30" s="137">
        <v>23</v>
      </c>
      <c r="AE30" s="291"/>
      <c r="AF30" s="291"/>
      <c r="AG30" s="291"/>
      <c r="AH30" s="291"/>
      <c r="AI30" s="291"/>
      <c r="AJ30" s="291"/>
      <c r="AK30" s="291"/>
      <c r="AL30" s="291"/>
      <c r="AM30" s="291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8"/>
      <c r="BD30" s="138" t="str">
        <f>IF('2.Students Name'!$R27="NQ","NQ",IF('2.Students Name'!$R27="I","I",IF('2.Students Name'!$R27="T","T",IF(OR(AE30&gt;AE$7,AF30&gt;AF$7,AG30&gt;AG$7,AH30&gt;AH$7,AI30&gt;AI$7,AJ30&gt;AJ$7,AK30&gt;AK$7,AL30&gt;AL$7,AM30&gt;AM$7,AN30&gt;AN$7,AO30&gt;AO$7,AP30&gt;AP$7,AQ30&gt;AQ$7,AR30&gt;AR$7,AS30&gt;AS$7,AT30&gt;AT$7,AU30&gt;AU$7,AV30&gt;AV$7,AW30&gt;AW$7,AX30&gt;AX$7,AY30&gt;AY$7,AZ30&gt;AZ$7,BA30&gt;BA$7,BB30&gt;BB$7,BC30&gt;BC$7),"",IF(SUM(AE30:BC30)=0,"",SUM(AE30:BC30))))))</f>
        <v/>
      </c>
      <c r="BE30" s="137">
        <v>23</v>
      </c>
      <c r="BF30" s="291"/>
      <c r="BG30" s="291"/>
      <c r="BH30" s="291"/>
      <c r="BI30" s="291"/>
      <c r="BJ30" s="291"/>
      <c r="BK30" s="291"/>
      <c r="BL30" s="291"/>
      <c r="BM30" s="291"/>
      <c r="BN30" s="291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8"/>
      <c r="CE30" s="138" t="str">
        <f>IF('2.Students Name'!$R27="NQ","NQ",IF('2.Students Name'!$R27="I","I",IF('2.Students Name'!$R27="T","T",IF(OR(BF30&gt;BF$7,BG30&gt;BG$7,BH30&gt;BH$7,BI30&gt;BI$7,BJ30&gt;BJ$7,BK30&gt;BK$7,BL30&gt;BL$7,BM30&gt;BM$7,BN30&gt;BN$7,BO30&gt;BO$7,BP30&gt;BP$7,BQ30&gt;BQ$7,BR30&gt;BR$7,BS30&gt;BS$7,BT30&gt;BT$7,BU30&gt;BU$7,BV30&gt;BV$7,BW30&gt;BW$7,BX30&gt;BX$7,BY30&gt;BY$7,BZ30&gt;BZ$7,CA30&gt;CA$7,CB30&gt;CB$7,CC30&gt;CC$7,CD30&gt;CD$7),"",IF(SUM(BF30:CD30)=0,"",SUM(BF30:CD30))))))</f>
        <v/>
      </c>
      <c r="CF30" s="137">
        <v>23</v>
      </c>
      <c r="CG30" s="291"/>
      <c r="CH30" s="291"/>
      <c r="CI30" s="291"/>
      <c r="CJ30" s="291"/>
      <c r="CK30" s="291"/>
      <c r="CL30" s="291"/>
      <c r="CM30" s="291"/>
      <c r="CN30" s="291"/>
      <c r="CO30" s="291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8"/>
      <c r="DF30" s="138" t="str">
        <f>IF('2.Students Name'!$R27="NQ","NQ",IF('2.Students Name'!$R27="I","I",IF('2.Students Name'!$R27="T","T",IF(OR(CG30&gt;CG$7,CH30&gt;CH$7,CI30&gt;CI$7,CJ30&gt;CJ$7,CK30&gt;CK$7,CL30&gt;CL$7,CM30&gt;CM$7,CN30&gt;CN$7,CO30&gt;CO$7,CP30&gt;CP$7,CQ30&gt;CQ$7,CR30&gt;CR$7,CS30&gt;CS$7,CT30&gt;CT$7,CU30&gt;CU$7,CV30&gt;CV$7,CW30&gt;CW$7,CX30&gt;CX$7,CY30&gt;CY$7,CZ30&gt;CZ$7,DA30&gt;DA$7,DB30&gt;DB$7,DC30&gt;DC$7,DD30&gt;DD$7,DE30&gt;DE$7),"",IF(SUM(CG30:DE30)=0,"",SUM(CG30:DE30))))))</f>
        <v/>
      </c>
      <c r="DG30" s="137">
        <v>23</v>
      </c>
      <c r="DH30" s="291"/>
      <c r="DI30" s="291"/>
      <c r="DJ30" s="291"/>
      <c r="DK30" s="291"/>
      <c r="DL30" s="291"/>
      <c r="DM30" s="291"/>
      <c r="DN30" s="291"/>
      <c r="DO30" s="291"/>
      <c r="DP30" s="291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8"/>
      <c r="EG30" s="138" t="str">
        <f>IF('2.Students Name'!$R27="NQ","NQ",IF('2.Students Name'!$R27="I","I",IF('2.Students Name'!$R27="T","T",IF(OR(DH30&gt;DH$7,DI30&gt;DI$7,DJ30&gt;DJ$7,DK30&gt;DK$7,DL30&gt;DL$7,DM30&gt;DM$7,DN30&gt;DN$7,DO30&gt;DO$7,DP30&gt;DP$7,DQ30&gt;DQ$7,DR30&gt;DR$7,DS30&gt;DS$7,DT30&gt;DT$7,DU30&gt;DU$7,DV30&gt;DV$7,DW30&gt;DW$7,DX30&gt;DX$7,DY30&gt;DY$7,DZ30&gt;DZ$7,EA30&gt;EA$7,EB30&gt;EB$7,EC30&gt;EC$7,ED30&gt;ED$7,EE30&gt;EE$7,EF30&gt;EF$7),"",IF(SUM(DH30:EF30)=0,"",SUM(DH30:EF30))))))</f>
        <v/>
      </c>
      <c r="EH30" s="137">
        <v>23</v>
      </c>
      <c r="EI30" s="291"/>
      <c r="EJ30" s="291"/>
      <c r="EK30" s="291"/>
      <c r="EL30" s="291"/>
      <c r="EM30" s="291"/>
      <c r="EN30" s="291"/>
      <c r="EO30" s="291"/>
      <c r="EP30" s="291"/>
      <c r="EQ30" s="291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8"/>
      <c r="FH30" s="138" t="str">
        <f>IF('2.Students Name'!$R27="NQ","NQ",IF('2.Students Name'!$R27="I","I",IF('2.Students Name'!$R27="T","T",IF(OR(EI30&gt;EI$7,EJ30&gt;EJ$7,EK30&gt;EK$7,EL30&gt;EL$7,EM30&gt;EM$7,EN30&gt;EN$7,EO30&gt;EO$7,EP30&gt;EP$7,EQ30&gt;EQ$7,ER30&gt;ER$7,ES30&gt;ES$7,ET30&gt;ET$7,EU30&gt;EU$7,EV30&gt;EV$7,EW30&gt;EW$7,EX30&gt;EX$7,EY30&gt;EY$7,EZ30&gt;EZ$7,FA30&gt;FA$7,FB30&gt;FB$7,FC30&gt;FC$7,FD30&gt;FD$7,FE30&gt;FE$7,FF30&gt;FF$7,FG30&gt;FG$7),"",IF(SUM(EI30:FG30)=0,"",SUM(EI30:FG30))))))</f>
        <v/>
      </c>
      <c r="FI30" s="137">
        <v>23</v>
      </c>
      <c r="FJ30" s="291"/>
      <c r="FK30" s="291"/>
      <c r="FL30" s="291"/>
      <c r="FM30" s="291"/>
      <c r="FN30" s="291"/>
      <c r="FO30" s="291"/>
      <c r="FP30" s="291"/>
      <c r="FQ30" s="291"/>
      <c r="FR30" s="291"/>
      <c r="FS30" s="292"/>
      <c r="FT30" s="292"/>
      <c r="FU30" s="292"/>
      <c r="FV30" s="292"/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98"/>
      <c r="GI30" s="138" t="str">
        <f>IF('2.Students Name'!$R27="NQ","NQ",IF('2.Students Name'!$R27="I","I",IF('2.Students Name'!$R27="T","T",IF(OR(FJ30&gt;FJ$7,FK30&gt;FK$7,FL30&gt;FL$7,FM30&gt;FM$7,FN30&gt;FN$7,FO30&gt;FO$7,FP30&gt;FP$7,FQ30&gt;FQ$7,FR30&gt;FR$7,FS30&gt;FS$7,FT30&gt;FT$7,FU30&gt;FU$7,FV30&gt;FV$7,FW30&gt;FW$7,FX30&gt;FX$7,FY30&gt;FY$7,FZ30&gt;FZ$7,GA30&gt;GA$7,GB30&gt;GB$7,GC30&gt;GC$7,GD30&gt;GD$7,GE30&gt;GE$7,GF30&gt;GF$7,GG30&gt;GG$7,GH30&gt;GH$7),"",IF(SUM(FJ30:GH30)=0,"",SUM(FJ30:GH30))))))</f>
        <v/>
      </c>
      <c r="GJ30" s="137">
        <v>23</v>
      </c>
      <c r="GK30" s="291"/>
      <c r="GL30" s="291"/>
      <c r="GM30" s="291"/>
      <c r="GN30" s="291"/>
      <c r="GO30" s="291"/>
      <c r="GP30" s="291"/>
      <c r="GQ30" s="291"/>
      <c r="GR30" s="291"/>
      <c r="GS30" s="291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292"/>
      <c r="HG30" s="292"/>
      <c r="HH30" s="292"/>
      <c r="HI30" s="298"/>
      <c r="HJ30" s="138" t="str">
        <f>IF('2.Students Name'!$R27="NQ","NQ",IF('2.Students Name'!$R27="I","I",IF('2.Students Name'!$R27="T","T",IF(OR(GK30&gt;GK$7,GL30&gt;GL$7,GM30&gt;GM$7,GN30&gt;GN$7,GO30&gt;GO$7,GP30&gt;GP$7,GQ30&gt;GQ$7,GR30&gt;GR$7,GS30&gt;GS$7,GT30&gt;GT$7,GU30&gt;GU$7,GV30&gt;GV$7,GW30&gt;GW$7,GX30&gt;GX$7,GY30&gt;GY$7,GZ30&gt;GZ$7,HA30&gt;HA$7,HB30&gt;HB$7,HC30&gt;HC$7,HD30&gt;HD$7,HE30&gt;HE$7,HF30&gt;HF$7,HG30&gt;HG$7,HH30&gt;HH$7,HI30&gt;HI$7),"",IF(SUM(GK30:HI30)=0,"",SUM(GK30:HI30))))))</f>
        <v/>
      </c>
      <c r="HK30" s="244"/>
    </row>
    <row r="31" spans="1:225" ht="18" customHeight="1">
      <c r="A31" s="85" t="str">
        <f>IF('2.Students Name'!C28="","",'2.Students Name'!C28)</f>
        <v/>
      </c>
      <c r="B31" s="86" t="str">
        <f>IF('2.Students Name'!D28="","",'2.Students Name'!D28)</f>
        <v/>
      </c>
      <c r="C31" s="137">
        <v>24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8"/>
      <c r="AC31" s="138" t="str">
        <f>IF('2.Students Name'!$R28="NQ","NQ",IF('2.Students Name'!$R28="I","I",IF('2.Students Name'!$R28="T","T",IF(OR(D31&gt;D$7,E31&gt;E$7,F31&gt;F$7,G31&gt;G$7,H31&gt;H$7,I31&gt;I$7,J31&gt;J$7,K31&gt;K$7,L31&gt;L$7,M31&gt;M$7,N31&gt;N$7,O31&gt;O$7,P31&gt;P$7,Q31&gt;Q$7,R31&gt;R$7,S31&gt;S$7,T31&gt;T$7,U31&gt;U$7,V31&gt;V$7,W31&gt;W$7,X31&gt;X$7,Y31&gt;Y$7,Z31&gt;Z$7,AA31&gt;AA$7,AB31&gt;AB$7),"",IF(SUM(D31:AB31)=0,"",SUM(D31:AB31))))))</f>
        <v/>
      </c>
      <c r="AD31" s="137">
        <v>24</v>
      </c>
      <c r="AE31" s="291"/>
      <c r="AF31" s="291"/>
      <c r="AG31" s="291"/>
      <c r="AH31" s="291"/>
      <c r="AI31" s="291"/>
      <c r="AJ31" s="291"/>
      <c r="AK31" s="291"/>
      <c r="AL31" s="291"/>
      <c r="AM31" s="291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8"/>
      <c r="BD31" s="138" t="str">
        <f>IF('2.Students Name'!$R28="NQ","NQ",IF('2.Students Name'!$R28="I","I",IF('2.Students Name'!$R28="T","T",IF(OR(AE31&gt;AE$7,AF31&gt;AF$7,AG31&gt;AG$7,AH31&gt;AH$7,AI31&gt;AI$7,AJ31&gt;AJ$7,AK31&gt;AK$7,AL31&gt;AL$7,AM31&gt;AM$7,AN31&gt;AN$7,AO31&gt;AO$7,AP31&gt;AP$7,AQ31&gt;AQ$7,AR31&gt;AR$7,AS31&gt;AS$7,AT31&gt;AT$7,AU31&gt;AU$7,AV31&gt;AV$7,AW31&gt;AW$7,AX31&gt;AX$7,AY31&gt;AY$7,AZ31&gt;AZ$7,BA31&gt;BA$7,BB31&gt;BB$7,BC31&gt;BC$7),"",IF(SUM(AE31:BC31)=0,"",SUM(AE31:BC31))))))</f>
        <v/>
      </c>
      <c r="BE31" s="137">
        <v>24</v>
      </c>
      <c r="BF31" s="291"/>
      <c r="BG31" s="291"/>
      <c r="BH31" s="291"/>
      <c r="BI31" s="291"/>
      <c r="BJ31" s="291"/>
      <c r="BK31" s="291"/>
      <c r="BL31" s="291"/>
      <c r="BM31" s="291"/>
      <c r="BN31" s="291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8"/>
      <c r="CE31" s="138" t="str">
        <f>IF('2.Students Name'!$R28="NQ","NQ",IF('2.Students Name'!$R28="I","I",IF('2.Students Name'!$R28="T","T",IF(OR(BF31&gt;BF$7,BG31&gt;BG$7,BH31&gt;BH$7,BI31&gt;BI$7,BJ31&gt;BJ$7,BK31&gt;BK$7,BL31&gt;BL$7,BM31&gt;BM$7,BN31&gt;BN$7,BO31&gt;BO$7,BP31&gt;BP$7,BQ31&gt;BQ$7,BR31&gt;BR$7,BS31&gt;BS$7,BT31&gt;BT$7,BU31&gt;BU$7,BV31&gt;BV$7,BW31&gt;BW$7,BX31&gt;BX$7,BY31&gt;BY$7,BZ31&gt;BZ$7,CA31&gt;CA$7,CB31&gt;CB$7,CC31&gt;CC$7,CD31&gt;CD$7),"",IF(SUM(BF31:CD31)=0,"",SUM(BF31:CD31))))))</f>
        <v/>
      </c>
      <c r="CF31" s="137">
        <v>24</v>
      </c>
      <c r="CG31" s="291"/>
      <c r="CH31" s="291"/>
      <c r="CI31" s="291"/>
      <c r="CJ31" s="291"/>
      <c r="CK31" s="291"/>
      <c r="CL31" s="291"/>
      <c r="CM31" s="291"/>
      <c r="CN31" s="291"/>
      <c r="CO31" s="291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8"/>
      <c r="DF31" s="138" t="str">
        <f>IF('2.Students Name'!$R28="NQ","NQ",IF('2.Students Name'!$R28="I","I",IF('2.Students Name'!$R28="T","T",IF(OR(CG31&gt;CG$7,CH31&gt;CH$7,CI31&gt;CI$7,CJ31&gt;CJ$7,CK31&gt;CK$7,CL31&gt;CL$7,CM31&gt;CM$7,CN31&gt;CN$7,CO31&gt;CO$7,CP31&gt;CP$7,CQ31&gt;CQ$7,CR31&gt;CR$7,CS31&gt;CS$7,CT31&gt;CT$7,CU31&gt;CU$7,CV31&gt;CV$7,CW31&gt;CW$7,CX31&gt;CX$7,CY31&gt;CY$7,CZ31&gt;CZ$7,DA31&gt;DA$7,DB31&gt;DB$7,DC31&gt;DC$7,DD31&gt;DD$7,DE31&gt;DE$7),"",IF(SUM(CG31:DE31)=0,"",SUM(CG31:DE31))))))</f>
        <v/>
      </c>
      <c r="DG31" s="137">
        <v>24</v>
      </c>
      <c r="DH31" s="291"/>
      <c r="DI31" s="291"/>
      <c r="DJ31" s="291"/>
      <c r="DK31" s="291"/>
      <c r="DL31" s="291"/>
      <c r="DM31" s="291"/>
      <c r="DN31" s="291"/>
      <c r="DO31" s="291"/>
      <c r="DP31" s="291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8"/>
      <c r="EG31" s="138" t="str">
        <f>IF('2.Students Name'!$R28="NQ","NQ",IF('2.Students Name'!$R28="I","I",IF('2.Students Name'!$R28="T","T",IF(OR(DH31&gt;DH$7,DI31&gt;DI$7,DJ31&gt;DJ$7,DK31&gt;DK$7,DL31&gt;DL$7,DM31&gt;DM$7,DN31&gt;DN$7,DO31&gt;DO$7,DP31&gt;DP$7,DQ31&gt;DQ$7,DR31&gt;DR$7,DS31&gt;DS$7,DT31&gt;DT$7,DU31&gt;DU$7,DV31&gt;DV$7,DW31&gt;DW$7,DX31&gt;DX$7,DY31&gt;DY$7,DZ31&gt;DZ$7,EA31&gt;EA$7,EB31&gt;EB$7,EC31&gt;EC$7,ED31&gt;ED$7,EE31&gt;EE$7,EF31&gt;EF$7),"",IF(SUM(DH31:EF31)=0,"",SUM(DH31:EF31))))))</f>
        <v/>
      </c>
      <c r="EH31" s="137">
        <v>24</v>
      </c>
      <c r="EI31" s="291"/>
      <c r="EJ31" s="291"/>
      <c r="EK31" s="291"/>
      <c r="EL31" s="291"/>
      <c r="EM31" s="291"/>
      <c r="EN31" s="291"/>
      <c r="EO31" s="291"/>
      <c r="EP31" s="291"/>
      <c r="EQ31" s="291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8"/>
      <c r="FH31" s="138" t="str">
        <f>IF('2.Students Name'!$R28="NQ","NQ",IF('2.Students Name'!$R28="I","I",IF('2.Students Name'!$R28="T","T",IF(OR(EI31&gt;EI$7,EJ31&gt;EJ$7,EK31&gt;EK$7,EL31&gt;EL$7,EM31&gt;EM$7,EN31&gt;EN$7,EO31&gt;EO$7,EP31&gt;EP$7,EQ31&gt;EQ$7,ER31&gt;ER$7,ES31&gt;ES$7,ET31&gt;ET$7,EU31&gt;EU$7,EV31&gt;EV$7,EW31&gt;EW$7,EX31&gt;EX$7,EY31&gt;EY$7,EZ31&gt;EZ$7,FA31&gt;FA$7,FB31&gt;FB$7,FC31&gt;FC$7,FD31&gt;FD$7,FE31&gt;FE$7,FF31&gt;FF$7,FG31&gt;FG$7),"",IF(SUM(EI31:FG31)=0,"",SUM(EI31:FG31))))))</f>
        <v/>
      </c>
      <c r="FI31" s="137">
        <v>24</v>
      </c>
      <c r="FJ31" s="291"/>
      <c r="FK31" s="291"/>
      <c r="FL31" s="291"/>
      <c r="FM31" s="291"/>
      <c r="FN31" s="291"/>
      <c r="FO31" s="291"/>
      <c r="FP31" s="291"/>
      <c r="FQ31" s="291"/>
      <c r="FR31" s="291"/>
      <c r="FS31" s="292"/>
      <c r="FT31" s="292"/>
      <c r="FU31" s="292"/>
      <c r="FV31" s="292"/>
      <c r="FW31" s="292"/>
      <c r="FX31" s="292"/>
      <c r="FY31" s="292"/>
      <c r="FZ31" s="292"/>
      <c r="GA31" s="292"/>
      <c r="GB31" s="292"/>
      <c r="GC31" s="292"/>
      <c r="GD31" s="292"/>
      <c r="GE31" s="292"/>
      <c r="GF31" s="292"/>
      <c r="GG31" s="292"/>
      <c r="GH31" s="298"/>
      <c r="GI31" s="138" t="str">
        <f>IF('2.Students Name'!$R28="NQ","NQ",IF('2.Students Name'!$R28="I","I",IF('2.Students Name'!$R28="T","T",IF(OR(FJ31&gt;FJ$7,FK31&gt;FK$7,FL31&gt;FL$7,FM31&gt;FM$7,FN31&gt;FN$7,FO31&gt;FO$7,FP31&gt;FP$7,FQ31&gt;FQ$7,FR31&gt;FR$7,FS31&gt;FS$7,FT31&gt;FT$7,FU31&gt;FU$7,FV31&gt;FV$7,FW31&gt;FW$7,FX31&gt;FX$7,FY31&gt;FY$7,FZ31&gt;FZ$7,GA31&gt;GA$7,GB31&gt;GB$7,GC31&gt;GC$7,GD31&gt;GD$7,GE31&gt;GE$7,GF31&gt;GF$7,GG31&gt;GG$7,GH31&gt;GH$7),"",IF(SUM(FJ31:GH31)=0,"",SUM(FJ31:GH31))))))</f>
        <v/>
      </c>
      <c r="GJ31" s="137">
        <v>24</v>
      </c>
      <c r="GK31" s="291"/>
      <c r="GL31" s="291"/>
      <c r="GM31" s="291"/>
      <c r="GN31" s="291"/>
      <c r="GO31" s="291"/>
      <c r="GP31" s="291"/>
      <c r="GQ31" s="291"/>
      <c r="GR31" s="291"/>
      <c r="GS31" s="291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292"/>
      <c r="HF31" s="292"/>
      <c r="HG31" s="292"/>
      <c r="HH31" s="292"/>
      <c r="HI31" s="298"/>
      <c r="HJ31" s="138" t="str">
        <f>IF('2.Students Name'!$R28="NQ","NQ",IF('2.Students Name'!$R28="I","I",IF('2.Students Name'!$R28="T","T",IF(OR(GK31&gt;GK$7,GL31&gt;GL$7,GM31&gt;GM$7,GN31&gt;GN$7,GO31&gt;GO$7,GP31&gt;GP$7,GQ31&gt;GQ$7,GR31&gt;GR$7,GS31&gt;GS$7,GT31&gt;GT$7,GU31&gt;GU$7,GV31&gt;GV$7,GW31&gt;GW$7,GX31&gt;GX$7,GY31&gt;GY$7,GZ31&gt;GZ$7,HA31&gt;HA$7,HB31&gt;HB$7,HC31&gt;HC$7,HD31&gt;HD$7,HE31&gt;HE$7,HF31&gt;HF$7,HG31&gt;HG$7,HH31&gt;HH$7,HI31&gt;HI$7),"",IF(SUM(GK31:HI31)=0,"",SUM(GK31:HI31))))))</f>
        <v/>
      </c>
      <c r="HK31" s="244"/>
    </row>
    <row r="32" spans="1:225" ht="18" customHeight="1">
      <c r="A32" s="85" t="str">
        <f>IF('2.Students Name'!C29="","",'2.Students Name'!C29)</f>
        <v/>
      </c>
      <c r="B32" s="86" t="str">
        <f>IF('2.Students Name'!D29="","",'2.Students Name'!D29)</f>
        <v/>
      </c>
      <c r="C32" s="137">
        <v>25</v>
      </c>
      <c r="D32" s="291"/>
      <c r="E32" s="291"/>
      <c r="F32" s="291"/>
      <c r="G32" s="291"/>
      <c r="H32" s="291"/>
      <c r="I32" s="291"/>
      <c r="J32" s="291"/>
      <c r="K32" s="291"/>
      <c r="L32" s="291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8"/>
      <c r="AC32" s="138" t="str">
        <f>IF('2.Students Name'!$R29="NQ","NQ",IF('2.Students Name'!$R29="I","I",IF('2.Students Name'!$R29="T","T",IF(OR(D32&gt;D$7,E32&gt;E$7,F32&gt;F$7,G32&gt;G$7,H32&gt;H$7,I32&gt;I$7,J32&gt;J$7,K32&gt;K$7,L32&gt;L$7,M32&gt;M$7,N32&gt;N$7,O32&gt;O$7,P32&gt;P$7,Q32&gt;Q$7,R32&gt;R$7,S32&gt;S$7,T32&gt;T$7,U32&gt;U$7,V32&gt;V$7,W32&gt;W$7,X32&gt;X$7,Y32&gt;Y$7,Z32&gt;Z$7,AA32&gt;AA$7,AB32&gt;AB$7),"",IF(SUM(D32:AB32)=0,"",SUM(D32:AB32))))))</f>
        <v/>
      </c>
      <c r="AD32" s="137">
        <v>25</v>
      </c>
      <c r="AE32" s="291"/>
      <c r="AF32" s="291"/>
      <c r="AG32" s="291"/>
      <c r="AH32" s="291"/>
      <c r="AI32" s="291"/>
      <c r="AJ32" s="291"/>
      <c r="AK32" s="291"/>
      <c r="AL32" s="291"/>
      <c r="AM32" s="291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8"/>
      <c r="BD32" s="138" t="str">
        <f>IF('2.Students Name'!$R29="NQ","NQ",IF('2.Students Name'!$R29="I","I",IF('2.Students Name'!$R29="T","T",IF(OR(AE32&gt;AE$7,AF32&gt;AF$7,AG32&gt;AG$7,AH32&gt;AH$7,AI32&gt;AI$7,AJ32&gt;AJ$7,AK32&gt;AK$7,AL32&gt;AL$7,AM32&gt;AM$7,AN32&gt;AN$7,AO32&gt;AO$7,AP32&gt;AP$7,AQ32&gt;AQ$7,AR32&gt;AR$7,AS32&gt;AS$7,AT32&gt;AT$7,AU32&gt;AU$7,AV32&gt;AV$7,AW32&gt;AW$7,AX32&gt;AX$7,AY32&gt;AY$7,AZ32&gt;AZ$7,BA32&gt;BA$7,BB32&gt;BB$7,BC32&gt;BC$7),"",IF(SUM(AE32:BC32)=0,"",SUM(AE32:BC32))))))</f>
        <v/>
      </c>
      <c r="BE32" s="137">
        <v>25</v>
      </c>
      <c r="BF32" s="291"/>
      <c r="BG32" s="291"/>
      <c r="BH32" s="291"/>
      <c r="BI32" s="291"/>
      <c r="BJ32" s="291"/>
      <c r="BK32" s="291"/>
      <c r="BL32" s="291"/>
      <c r="BM32" s="291"/>
      <c r="BN32" s="291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8"/>
      <c r="CE32" s="138" t="str">
        <f>IF('2.Students Name'!$R29="NQ","NQ",IF('2.Students Name'!$R29="I","I",IF('2.Students Name'!$R29="T","T",IF(OR(BF32&gt;BF$7,BG32&gt;BG$7,BH32&gt;BH$7,BI32&gt;BI$7,BJ32&gt;BJ$7,BK32&gt;BK$7,BL32&gt;BL$7,BM32&gt;BM$7,BN32&gt;BN$7,BO32&gt;BO$7,BP32&gt;BP$7,BQ32&gt;BQ$7,BR32&gt;BR$7,BS32&gt;BS$7,BT32&gt;BT$7,BU32&gt;BU$7,BV32&gt;BV$7,BW32&gt;BW$7,BX32&gt;BX$7,BY32&gt;BY$7,BZ32&gt;BZ$7,CA32&gt;CA$7,CB32&gt;CB$7,CC32&gt;CC$7,CD32&gt;CD$7),"",IF(SUM(BF32:CD32)=0,"",SUM(BF32:CD32))))))</f>
        <v/>
      </c>
      <c r="CF32" s="137">
        <v>25</v>
      </c>
      <c r="CG32" s="291"/>
      <c r="CH32" s="291"/>
      <c r="CI32" s="291"/>
      <c r="CJ32" s="291"/>
      <c r="CK32" s="291"/>
      <c r="CL32" s="291"/>
      <c r="CM32" s="291"/>
      <c r="CN32" s="291"/>
      <c r="CO32" s="291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8"/>
      <c r="DF32" s="138" t="str">
        <f>IF('2.Students Name'!$R29="NQ","NQ",IF('2.Students Name'!$R29="I","I",IF('2.Students Name'!$R29="T","T",IF(OR(CG32&gt;CG$7,CH32&gt;CH$7,CI32&gt;CI$7,CJ32&gt;CJ$7,CK32&gt;CK$7,CL32&gt;CL$7,CM32&gt;CM$7,CN32&gt;CN$7,CO32&gt;CO$7,CP32&gt;CP$7,CQ32&gt;CQ$7,CR32&gt;CR$7,CS32&gt;CS$7,CT32&gt;CT$7,CU32&gt;CU$7,CV32&gt;CV$7,CW32&gt;CW$7,CX32&gt;CX$7,CY32&gt;CY$7,CZ32&gt;CZ$7,DA32&gt;DA$7,DB32&gt;DB$7,DC32&gt;DC$7,DD32&gt;DD$7,DE32&gt;DE$7),"",IF(SUM(CG32:DE32)=0,"",SUM(CG32:DE32))))))</f>
        <v/>
      </c>
      <c r="DG32" s="137">
        <v>25</v>
      </c>
      <c r="DH32" s="291"/>
      <c r="DI32" s="291"/>
      <c r="DJ32" s="291"/>
      <c r="DK32" s="291"/>
      <c r="DL32" s="291"/>
      <c r="DM32" s="291"/>
      <c r="DN32" s="291"/>
      <c r="DO32" s="291"/>
      <c r="DP32" s="291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8"/>
      <c r="EG32" s="138" t="str">
        <f>IF('2.Students Name'!$R29="NQ","NQ",IF('2.Students Name'!$R29="I","I",IF('2.Students Name'!$R29="T","T",IF(OR(DH32&gt;DH$7,DI32&gt;DI$7,DJ32&gt;DJ$7,DK32&gt;DK$7,DL32&gt;DL$7,DM32&gt;DM$7,DN32&gt;DN$7,DO32&gt;DO$7,DP32&gt;DP$7,DQ32&gt;DQ$7,DR32&gt;DR$7,DS32&gt;DS$7,DT32&gt;DT$7,DU32&gt;DU$7,DV32&gt;DV$7,DW32&gt;DW$7,DX32&gt;DX$7,DY32&gt;DY$7,DZ32&gt;DZ$7,EA32&gt;EA$7,EB32&gt;EB$7,EC32&gt;EC$7,ED32&gt;ED$7,EE32&gt;EE$7,EF32&gt;EF$7),"",IF(SUM(DH32:EF32)=0,"",SUM(DH32:EF32))))))</f>
        <v/>
      </c>
      <c r="EH32" s="137">
        <v>25</v>
      </c>
      <c r="EI32" s="291"/>
      <c r="EJ32" s="291"/>
      <c r="EK32" s="291"/>
      <c r="EL32" s="291"/>
      <c r="EM32" s="291"/>
      <c r="EN32" s="291"/>
      <c r="EO32" s="291"/>
      <c r="EP32" s="291"/>
      <c r="EQ32" s="291"/>
      <c r="ER32" s="292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8"/>
      <c r="FH32" s="138" t="str">
        <f>IF('2.Students Name'!$R29="NQ","NQ",IF('2.Students Name'!$R29="I","I",IF('2.Students Name'!$R29="T","T",IF(OR(EI32&gt;EI$7,EJ32&gt;EJ$7,EK32&gt;EK$7,EL32&gt;EL$7,EM32&gt;EM$7,EN32&gt;EN$7,EO32&gt;EO$7,EP32&gt;EP$7,EQ32&gt;EQ$7,ER32&gt;ER$7,ES32&gt;ES$7,ET32&gt;ET$7,EU32&gt;EU$7,EV32&gt;EV$7,EW32&gt;EW$7,EX32&gt;EX$7,EY32&gt;EY$7,EZ32&gt;EZ$7,FA32&gt;FA$7,FB32&gt;FB$7,FC32&gt;FC$7,FD32&gt;FD$7,FE32&gt;FE$7,FF32&gt;FF$7,FG32&gt;FG$7),"",IF(SUM(EI32:FG32)=0,"",SUM(EI32:FG32))))))</f>
        <v/>
      </c>
      <c r="FI32" s="137">
        <v>25</v>
      </c>
      <c r="FJ32" s="291"/>
      <c r="FK32" s="291"/>
      <c r="FL32" s="291"/>
      <c r="FM32" s="291"/>
      <c r="FN32" s="291"/>
      <c r="FO32" s="291"/>
      <c r="FP32" s="291"/>
      <c r="FQ32" s="291"/>
      <c r="FR32" s="291"/>
      <c r="FS32" s="292"/>
      <c r="FT32" s="292"/>
      <c r="FU32" s="292"/>
      <c r="FV32" s="292"/>
      <c r="FW32" s="292"/>
      <c r="FX32" s="292"/>
      <c r="FY32" s="292"/>
      <c r="FZ32" s="292"/>
      <c r="GA32" s="292"/>
      <c r="GB32" s="292"/>
      <c r="GC32" s="292"/>
      <c r="GD32" s="292"/>
      <c r="GE32" s="292"/>
      <c r="GF32" s="292"/>
      <c r="GG32" s="292"/>
      <c r="GH32" s="298"/>
      <c r="GI32" s="138" t="str">
        <f>IF('2.Students Name'!$R29="NQ","NQ",IF('2.Students Name'!$R29="I","I",IF('2.Students Name'!$R29="T","T",IF(OR(FJ32&gt;FJ$7,FK32&gt;FK$7,FL32&gt;FL$7,FM32&gt;FM$7,FN32&gt;FN$7,FO32&gt;FO$7,FP32&gt;FP$7,FQ32&gt;FQ$7,FR32&gt;FR$7,FS32&gt;FS$7,FT32&gt;FT$7,FU32&gt;FU$7,FV32&gt;FV$7,FW32&gt;FW$7,FX32&gt;FX$7,FY32&gt;FY$7,FZ32&gt;FZ$7,GA32&gt;GA$7,GB32&gt;GB$7,GC32&gt;GC$7,GD32&gt;GD$7,GE32&gt;GE$7,GF32&gt;GF$7,GG32&gt;GG$7,GH32&gt;GH$7),"",IF(SUM(FJ32:GH32)=0,"",SUM(FJ32:GH32))))))</f>
        <v/>
      </c>
      <c r="GJ32" s="137">
        <v>25</v>
      </c>
      <c r="GK32" s="291"/>
      <c r="GL32" s="291"/>
      <c r="GM32" s="291"/>
      <c r="GN32" s="291"/>
      <c r="GO32" s="291"/>
      <c r="GP32" s="291"/>
      <c r="GQ32" s="291"/>
      <c r="GR32" s="291"/>
      <c r="GS32" s="291"/>
      <c r="GT32" s="292"/>
      <c r="GU32" s="292"/>
      <c r="GV32" s="292"/>
      <c r="GW32" s="292"/>
      <c r="GX32" s="292"/>
      <c r="GY32" s="292"/>
      <c r="GZ32" s="292"/>
      <c r="HA32" s="292"/>
      <c r="HB32" s="292"/>
      <c r="HC32" s="292"/>
      <c r="HD32" s="292"/>
      <c r="HE32" s="292"/>
      <c r="HF32" s="292"/>
      <c r="HG32" s="292"/>
      <c r="HH32" s="292"/>
      <c r="HI32" s="298"/>
      <c r="HJ32" s="138" t="str">
        <f>IF('2.Students Name'!$R29="NQ","NQ",IF('2.Students Name'!$R29="I","I",IF('2.Students Name'!$R29="T","T",IF(OR(GK32&gt;GK$7,GL32&gt;GL$7,GM32&gt;GM$7,GN32&gt;GN$7,GO32&gt;GO$7,GP32&gt;GP$7,GQ32&gt;GQ$7,GR32&gt;GR$7,GS32&gt;GS$7,GT32&gt;GT$7,GU32&gt;GU$7,GV32&gt;GV$7,GW32&gt;GW$7,GX32&gt;GX$7,GY32&gt;GY$7,GZ32&gt;GZ$7,HA32&gt;HA$7,HB32&gt;HB$7,HC32&gt;HC$7,HD32&gt;HD$7,HE32&gt;HE$7,HF32&gt;HF$7,HG32&gt;HG$7,HH32&gt;HH$7,HI32&gt;HI$7),"",IF(SUM(GK32:HI32)=0,"",SUM(GK32:HI32))))))</f>
        <v/>
      </c>
      <c r="HK32" s="244"/>
    </row>
    <row r="33" spans="1:219" ht="18" customHeight="1">
      <c r="A33" s="85" t="str">
        <f>IF('2.Students Name'!C30="","",'2.Students Name'!C30)</f>
        <v/>
      </c>
      <c r="B33" s="86" t="str">
        <f>IF('2.Students Name'!D30="","",'2.Students Name'!D30)</f>
        <v/>
      </c>
      <c r="C33" s="137">
        <v>26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8"/>
      <c r="AC33" s="138" t="str">
        <f>IF('2.Students Name'!$R30="NQ","NQ",IF('2.Students Name'!$R30="I","I",IF('2.Students Name'!$R30="T","T",IF(OR(D33&gt;D$7,E33&gt;E$7,F33&gt;F$7,G33&gt;G$7,H33&gt;H$7,I33&gt;I$7,J33&gt;J$7,K33&gt;K$7,L33&gt;L$7,M33&gt;M$7,N33&gt;N$7,O33&gt;O$7,P33&gt;P$7,Q33&gt;Q$7,R33&gt;R$7,S33&gt;S$7,T33&gt;T$7,U33&gt;U$7,V33&gt;V$7,W33&gt;W$7,X33&gt;X$7,Y33&gt;Y$7,Z33&gt;Z$7,AA33&gt;AA$7,AB33&gt;AB$7),"",IF(SUM(D33:AB33)=0,"",SUM(D33:AB33))))))</f>
        <v/>
      </c>
      <c r="AD33" s="137">
        <v>26</v>
      </c>
      <c r="AE33" s="291"/>
      <c r="AF33" s="291"/>
      <c r="AG33" s="291"/>
      <c r="AH33" s="291"/>
      <c r="AI33" s="291"/>
      <c r="AJ33" s="291"/>
      <c r="AK33" s="291"/>
      <c r="AL33" s="291"/>
      <c r="AM33" s="291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8"/>
      <c r="BD33" s="138" t="str">
        <f>IF('2.Students Name'!$R30="NQ","NQ",IF('2.Students Name'!$R30="I","I",IF('2.Students Name'!$R30="T","T",IF(OR(AE33&gt;AE$7,AF33&gt;AF$7,AG33&gt;AG$7,AH33&gt;AH$7,AI33&gt;AI$7,AJ33&gt;AJ$7,AK33&gt;AK$7,AL33&gt;AL$7,AM33&gt;AM$7,AN33&gt;AN$7,AO33&gt;AO$7,AP33&gt;AP$7,AQ33&gt;AQ$7,AR33&gt;AR$7,AS33&gt;AS$7,AT33&gt;AT$7,AU33&gt;AU$7,AV33&gt;AV$7,AW33&gt;AW$7,AX33&gt;AX$7,AY33&gt;AY$7,AZ33&gt;AZ$7,BA33&gt;BA$7,BB33&gt;BB$7,BC33&gt;BC$7),"",IF(SUM(AE33:BC33)=0,"",SUM(AE33:BC33))))))</f>
        <v/>
      </c>
      <c r="BE33" s="137">
        <v>26</v>
      </c>
      <c r="BF33" s="291"/>
      <c r="BG33" s="291"/>
      <c r="BH33" s="291"/>
      <c r="BI33" s="291"/>
      <c r="BJ33" s="291"/>
      <c r="BK33" s="291"/>
      <c r="BL33" s="291"/>
      <c r="BM33" s="291"/>
      <c r="BN33" s="291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8"/>
      <c r="CE33" s="138" t="str">
        <f>IF('2.Students Name'!$R30="NQ","NQ",IF('2.Students Name'!$R30="I","I",IF('2.Students Name'!$R30="T","T",IF(OR(BF33&gt;BF$7,BG33&gt;BG$7,BH33&gt;BH$7,BI33&gt;BI$7,BJ33&gt;BJ$7,BK33&gt;BK$7,BL33&gt;BL$7,BM33&gt;BM$7,BN33&gt;BN$7,BO33&gt;BO$7,BP33&gt;BP$7,BQ33&gt;BQ$7,BR33&gt;BR$7,BS33&gt;BS$7,BT33&gt;BT$7,BU33&gt;BU$7,BV33&gt;BV$7,BW33&gt;BW$7,BX33&gt;BX$7,BY33&gt;BY$7,BZ33&gt;BZ$7,CA33&gt;CA$7,CB33&gt;CB$7,CC33&gt;CC$7,CD33&gt;CD$7),"",IF(SUM(BF33:CD33)=0,"",SUM(BF33:CD33))))))</f>
        <v/>
      </c>
      <c r="CF33" s="137">
        <v>26</v>
      </c>
      <c r="CG33" s="291"/>
      <c r="CH33" s="291"/>
      <c r="CI33" s="291"/>
      <c r="CJ33" s="291"/>
      <c r="CK33" s="291"/>
      <c r="CL33" s="291"/>
      <c r="CM33" s="291"/>
      <c r="CN33" s="291"/>
      <c r="CO33" s="291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8"/>
      <c r="DF33" s="138" t="str">
        <f>IF('2.Students Name'!$R30="NQ","NQ",IF('2.Students Name'!$R30="I","I",IF('2.Students Name'!$R30="T","T",IF(OR(CG33&gt;CG$7,CH33&gt;CH$7,CI33&gt;CI$7,CJ33&gt;CJ$7,CK33&gt;CK$7,CL33&gt;CL$7,CM33&gt;CM$7,CN33&gt;CN$7,CO33&gt;CO$7,CP33&gt;CP$7,CQ33&gt;CQ$7,CR33&gt;CR$7,CS33&gt;CS$7,CT33&gt;CT$7,CU33&gt;CU$7,CV33&gt;CV$7,CW33&gt;CW$7,CX33&gt;CX$7,CY33&gt;CY$7,CZ33&gt;CZ$7,DA33&gt;DA$7,DB33&gt;DB$7,DC33&gt;DC$7,DD33&gt;DD$7,DE33&gt;DE$7),"",IF(SUM(CG33:DE33)=0,"",SUM(CG33:DE33))))))</f>
        <v/>
      </c>
      <c r="DG33" s="137">
        <v>26</v>
      </c>
      <c r="DH33" s="291"/>
      <c r="DI33" s="291"/>
      <c r="DJ33" s="291"/>
      <c r="DK33" s="291"/>
      <c r="DL33" s="291"/>
      <c r="DM33" s="291"/>
      <c r="DN33" s="291"/>
      <c r="DO33" s="291"/>
      <c r="DP33" s="291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8"/>
      <c r="EG33" s="138" t="str">
        <f>IF('2.Students Name'!$R30="NQ","NQ",IF('2.Students Name'!$R30="I","I",IF('2.Students Name'!$R30="T","T",IF(OR(DH33&gt;DH$7,DI33&gt;DI$7,DJ33&gt;DJ$7,DK33&gt;DK$7,DL33&gt;DL$7,DM33&gt;DM$7,DN33&gt;DN$7,DO33&gt;DO$7,DP33&gt;DP$7,DQ33&gt;DQ$7,DR33&gt;DR$7,DS33&gt;DS$7,DT33&gt;DT$7,DU33&gt;DU$7,DV33&gt;DV$7,DW33&gt;DW$7,DX33&gt;DX$7,DY33&gt;DY$7,DZ33&gt;DZ$7,EA33&gt;EA$7,EB33&gt;EB$7,EC33&gt;EC$7,ED33&gt;ED$7,EE33&gt;EE$7,EF33&gt;EF$7),"",IF(SUM(DH33:EF33)=0,"",SUM(DH33:EF33))))))</f>
        <v/>
      </c>
      <c r="EH33" s="137">
        <v>26</v>
      </c>
      <c r="EI33" s="291"/>
      <c r="EJ33" s="291"/>
      <c r="EK33" s="291"/>
      <c r="EL33" s="291"/>
      <c r="EM33" s="291"/>
      <c r="EN33" s="291"/>
      <c r="EO33" s="291"/>
      <c r="EP33" s="291"/>
      <c r="EQ33" s="291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8"/>
      <c r="FH33" s="138" t="str">
        <f>IF('2.Students Name'!$R30="NQ","NQ",IF('2.Students Name'!$R30="I","I",IF('2.Students Name'!$R30="T","T",IF(OR(EI33&gt;EI$7,EJ33&gt;EJ$7,EK33&gt;EK$7,EL33&gt;EL$7,EM33&gt;EM$7,EN33&gt;EN$7,EO33&gt;EO$7,EP33&gt;EP$7,EQ33&gt;EQ$7,ER33&gt;ER$7,ES33&gt;ES$7,ET33&gt;ET$7,EU33&gt;EU$7,EV33&gt;EV$7,EW33&gt;EW$7,EX33&gt;EX$7,EY33&gt;EY$7,EZ33&gt;EZ$7,FA33&gt;FA$7,FB33&gt;FB$7,FC33&gt;FC$7,FD33&gt;FD$7,FE33&gt;FE$7,FF33&gt;FF$7,FG33&gt;FG$7),"",IF(SUM(EI33:FG33)=0,"",SUM(EI33:FG33))))))</f>
        <v/>
      </c>
      <c r="FI33" s="137">
        <v>26</v>
      </c>
      <c r="FJ33" s="291"/>
      <c r="FK33" s="291"/>
      <c r="FL33" s="291"/>
      <c r="FM33" s="291"/>
      <c r="FN33" s="291"/>
      <c r="FO33" s="291"/>
      <c r="FP33" s="291"/>
      <c r="FQ33" s="291"/>
      <c r="FR33" s="291"/>
      <c r="FS33" s="292"/>
      <c r="FT33" s="292"/>
      <c r="FU33" s="292"/>
      <c r="FV33" s="292"/>
      <c r="FW33" s="292"/>
      <c r="FX33" s="292"/>
      <c r="FY33" s="292"/>
      <c r="FZ33" s="292"/>
      <c r="GA33" s="292"/>
      <c r="GB33" s="292"/>
      <c r="GC33" s="292"/>
      <c r="GD33" s="292"/>
      <c r="GE33" s="292"/>
      <c r="GF33" s="292"/>
      <c r="GG33" s="292"/>
      <c r="GH33" s="298"/>
      <c r="GI33" s="138" t="str">
        <f>IF('2.Students Name'!$R30="NQ","NQ",IF('2.Students Name'!$R30="I","I",IF('2.Students Name'!$R30="T","T",IF(OR(FJ33&gt;FJ$7,FK33&gt;FK$7,FL33&gt;FL$7,FM33&gt;FM$7,FN33&gt;FN$7,FO33&gt;FO$7,FP33&gt;FP$7,FQ33&gt;FQ$7,FR33&gt;FR$7,FS33&gt;FS$7,FT33&gt;FT$7,FU33&gt;FU$7,FV33&gt;FV$7,FW33&gt;FW$7,FX33&gt;FX$7,FY33&gt;FY$7,FZ33&gt;FZ$7,GA33&gt;GA$7,GB33&gt;GB$7,GC33&gt;GC$7,GD33&gt;GD$7,GE33&gt;GE$7,GF33&gt;GF$7,GG33&gt;GG$7,GH33&gt;GH$7),"",IF(SUM(FJ33:GH33)=0,"",SUM(FJ33:GH33))))))</f>
        <v/>
      </c>
      <c r="GJ33" s="137">
        <v>26</v>
      </c>
      <c r="GK33" s="291"/>
      <c r="GL33" s="291"/>
      <c r="GM33" s="291"/>
      <c r="GN33" s="291"/>
      <c r="GO33" s="291"/>
      <c r="GP33" s="291"/>
      <c r="GQ33" s="291"/>
      <c r="GR33" s="291"/>
      <c r="GS33" s="291"/>
      <c r="GT33" s="292"/>
      <c r="GU33" s="292"/>
      <c r="GV33" s="292"/>
      <c r="GW33" s="292"/>
      <c r="GX33" s="292"/>
      <c r="GY33" s="292"/>
      <c r="GZ33" s="292"/>
      <c r="HA33" s="292"/>
      <c r="HB33" s="292"/>
      <c r="HC33" s="292"/>
      <c r="HD33" s="292"/>
      <c r="HE33" s="292"/>
      <c r="HF33" s="292"/>
      <c r="HG33" s="292"/>
      <c r="HH33" s="292"/>
      <c r="HI33" s="298"/>
      <c r="HJ33" s="138" t="str">
        <f>IF('2.Students Name'!$R30="NQ","NQ",IF('2.Students Name'!$R30="I","I",IF('2.Students Name'!$R30="T","T",IF(OR(GK33&gt;GK$7,GL33&gt;GL$7,GM33&gt;GM$7,GN33&gt;GN$7,GO33&gt;GO$7,GP33&gt;GP$7,GQ33&gt;GQ$7,GR33&gt;GR$7,GS33&gt;GS$7,GT33&gt;GT$7,GU33&gt;GU$7,GV33&gt;GV$7,GW33&gt;GW$7,GX33&gt;GX$7,GY33&gt;GY$7,GZ33&gt;GZ$7,HA33&gt;HA$7,HB33&gt;HB$7,HC33&gt;HC$7,HD33&gt;HD$7,HE33&gt;HE$7,HF33&gt;HF$7,HG33&gt;HG$7,HH33&gt;HH$7,HI33&gt;HI$7),"",IF(SUM(GK33:HI33)=0,"",SUM(GK33:HI33))))))</f>
        <v/>
      </c>
      <c r="HK33" s="244"/>
    </row>
    <row r="34" spans="1:219" ht="18" customHeight="1">
      <c r="A34" s="85" t="str">
        <f>IF('2.Students Name'!C31="","",'2.Students Name'!C31)</f>
        <v/>
      </c>
      <c r="B34" s="86" t="str">
        <f>IF('2.Students Name'!D31="","",'2.Students Name'!D31)</f>
        <v/>
      </c>
      <c r="C34" s="137">
        <v>27</v>
      </c>
      <c r="D34" s="291"/>
      <c r="E34" s="291"/>
      <c r="F34" s="291"/>
      <c r="G34" s="291"/>
      <c r="H34" s="291"/>
      <c r="I34" s="291"/>
      <c r="J34" s="291"/>
      <c r="K34" s="291"/>
      <c r="L34" s="291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8"/>
      <c r="AC34" s="138" t="str">
        <f>IF('2.Students Name'!$R31="NQ","NQ",IF('2.Students Name'!$R31="I","I",IF('2.Students Name'!$R31="T","T",IF(OR(D34&gt;D$7,E34&gt;E$7,F34&gt;F$7,G34&gt;G$7,H34&gt;H$7,I34&gt;I$7,J34&gt;J$7,K34&gt;K$7,L34&gt;L$7,M34&gt;M$7,N34&gt;N$7,O34&gt;O$7,P34&gt;P$7,Q34&gt;Q$7,R34&gt;R$7,S34&gt;S$7,T34&gt;T$7,U34&gt;U$7,V34&gt;V$7,W34&gt;W$7,X34&gt;X$7,Y34&gt;Y$7,Z34&gt;Z$7,AA34&gt;AA$7,AB34&gt;AB$7),"",IF(SUM(D34:AB34)=0,"",SUM(D34:AB34))))))</f>
        <v/>
      </c>
      <c r="AD34" s="137">
        <v>27</v>
      </c>
      <c r="AE34" s="291"/>
      <c r="AF34" s="291"/>
      <c r="AG34" s="291"/>
      <c r="AH34" s="291"/>
      <c r="AI34" s="291"/>
      <c r="AJ34" s="291"/>
      <c r="AK34" s="291"/>
      <c r="AL34" s="291"/>
      <c r="AM34" s="291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8"/>
      <c r="BD34" s="138" t="str">
        <f>IF('2.Students Name'!$R31="NQ","NQ",IF('2.Students Name'!$R31="I","I",IF('2.Students Name'!$R31="T","T",IF(OR(AE34&gt;AE$7,AF34&gt;AF$7,AG34&gt;AG$7,AH34&gt;AH$7,AI34&gt;AI$7,AJ34&gt;AJ$7,AK34&gt;AK$7,AL34&gt;AL$7,AM34&gt;AM$7,AN34&gt;AN$7,AO34&gt;AO$7,AP34&gt;AP$7,AQ34&gt;AQ$7,AR34&gt;AR$7,AS34&gt;AS$7,AT34&gt;AT$7,AU34&gt;AU$7,AV34&gt;AV$7,AW34&gt;AW$7,AX34&gt;AX$7,AY34&gt;AY$7,AZ34&gt;AZ$7,BA34&gt;BA$7,BB34&gt;BB$7,BC34&gt;BC$7),"",IF(SUM(AE34:BC34)=0,"",SUM(AE34:BC34))))))</f>
        <v/>
      </c>
      <c r="BE34" s="137">
        <v>27</v>
      </c>
      <c r="BF34" s="291"/>
      <c r="BG34" s="291"/>
      <c r="BH34" s="291"/>
      <c r="BI34" s="291"/>
      <c r="BJ34" s="291"/>
      <c r="BK34" s="291"/>
      <c r="BL34" s="291"/>
      <c r="BM34" s="291"/>
      <c r="BN34" s="291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8"/>
      <c r="CE34" s="138" t="str">
        <f>IF('2.Students Name'!$R31="NQ","NQ",IF('2.Students Name'!$R31="I","I",IF('2.Students Name'!$R31="T","T",IF(OR(BF34&gt;BF$7,BG34&gt;BG$7,BH34&gt;BH$7,BI34&gt;BI$7,BJ34&gt;BJ$7,BK34&gt;BK$7,BL34&gt;BL$7,BM34&gt;BM$7,BN34&gt;BN$7,BO34&gt;BO$7,BP34&gt;BP$7,BQ34&gt;BQ$7,BR34&gt;BR$7,BS34&gt;BS$7,BT34&gt;BT$7,BU34&gt;BU$7,BV34&gt;BV$7,BW34&gt;BW$7,BX34&gt;BX$7,BY34&gt;BY$7,BZ34&gt;BZ$7,CA34&gt;CA$7,CB34&gt;CB$7,CC34&gt;CC$7,CD34&gt;CD$7),"",IF(SUM(BF34:CD34)=0,"",SUM(BF34:CD34))))))</f>
        <v/>
      </c>
      <c r="CF34" s="137">
        <v>27</v>
      </c>
      <c r="CG34" s="291"/>
      <c r="CH34" s="291"/>
      <c r="CI34" s="291"/>
      <c r="CJ34" s="291"/>
      <c r="CK34" s="291"/>
      <c r="CL34" s="291"/>
      <c r="CM34" s="291"/>
      <c r="CN34" s="291"/>
      <c r="CO34" s="291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8"/>
      <c r="DF34" s="138" t="str">
        <f>IF('2.Students Name'!$R31="NQ","NQ",IF('2.Students Name'!$R31="I","I",IF('2.Students Name'!$R31="T","T",IF(OR(CG34&gt;CG$7,CH34&gt;CH$7,CI34&gt;CI$7,CJ34&gt;CJ$7,CK34&gt;CK$7,CL34&gt;CL$7,CM34&gt;CM$7,CN34&gt;CN$7,CO34&gt;CO$7,CP34&gt;CP$7,CQ34&gt;CQ$7,CR34&gt;CR$7,CS34&gt;CS$7,CT34&gt;CT$7,CU34&gt;CU$7,CV34&gt;CV$7,CW34&gt;CW$7,CX34&gt;CX$7,CY34&gt;CY$7,CZ34&gt;CZ$7,DA34&gt;DA$7,DB34&gt;DB$7,DC34&gt;DC$7,DD34&gt;DD$7,DE34&gt;DE$7),"",IF(SUM(CG34:DE34)=0,"",SUM(CG34:DE34))))))</f>
        <v/>
      </c>
      <c r="DG34" s="137">
        <v>27</v>
      </c>
      <c r="DH34" s="291"/>
      <c r="DI34" s="291"/>
      <c r="DJ34" s="291"/>
      <c r="DK34" s="291"/>
      <c r="DL34" s="291"/>
      <c r="DM34" s="291"/>
      <c r="DN34" s="291"/>
      <c r="DO34" s="291"/>
      <c r="DP34" s="291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8"/>
      <c r="EG34" s="138" t="str">
        <f>IF('2.Students Name'!$R31="NQ","NQ",IF('2.Students Name'!$R31="I","I",IF('2.Students Name'!$R31="T","T",IF(OR(DH34&gt;DH$7,DI34&gt;DI$7,DJ34&gt;DJ$7,DK34&gt;DK$7,DL34&gt;DL$7,DM34&gt;DM$7,DN34&gt;DN$7,DO34&gt;DO$7,DP34&gt;DP$7,DQ34&gt;DQ$7,DR34&gt;DR$7,DS34&gt;DS$7,DT34&gt;DT$7,DU34&gt;DU$7,DV34&gt;DV$7,DW34&gt;DW$7,DX34&gt;DX$7,DY34&gt;DY$7,DZ34&gt;DZ$7,EA34&gt;EA$7,EB34&gt;EB$7,EC34&gt;EC$7,ED34&gt;ED$7,EE34&gt;EE$7,EF34&gt;EF$7),"",IF(SUM(DH34:EF34)=0,"",SUM(DH34:EF34))))))</f>
        <v/>
      </c>
      <c r="EH34" s="137">
        <v>27</v>
      </c>
      <c r="EI34" s="291"/>
      <c r="EJ34" s="291"/>
      <c r="EK34" s="291"/>
      <c r="EL34" s="291"/>
      <c r="EM34" s="291"/>
      <c r="EN34" s="291"/>
      <c r="EO34" s="291"/>
      <c r="EP34" s="291"/>
      <c r="EQ34" s="291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8"/>
      <c r="FH34" s="138" t="str">
        <f>IF('2.Students Name'!$R31="NQ","NQ",IF('2.Students Name'!$R31="I","I",IF('2.Students Name'!$R31="T","T",IF(OR(EI34&gt;EI$7,EJ34&gt;EJ$7,EK34&gt;EK$7,EL34&gt;EL$7,EM34&gt;EM$7,EN34&gt;EN$7,EO34&gt;EO$7,EP34&gt;EP$7,EQ34&gt;EQ$7,ER34&gt;ER$7,ES34&gt;ES$7,ET34&gt;ET$7,EU34&gt;EU$7,EV34&gt;EV$7,EW34&gt;EW$7,EX34&gt;EX$7,EY34&gt;EY$7,EZ34&gt;EZ$7,FA34&gt;FA$7,FB34&gt;FB$7,FC34&gt;FC$7,FD34&gt;FD$7,FE34&gt;FE$7,FF34&gt;FF$7,FG34&gt;FG$7),"",IF(SUM(EI34:FG34)=0,"",SUM(EI34:FG34))))))</f>
        <v/>
      </c>
      <c r="FI34" s="137">
        <v>27</v>
      </c>
      <c r="FJ34" s="291"/>
      <c r="FK34" s="291"/>
      <c r="FL34" s="291"/>
      <c r="FM34" s="291"/>
      <c r="FN34" s="291"/>
      <c r="FO34" s="291"/>
      <c r="FP34" s="291"/>
      <c r="FQ34" s="291"/>
      <c r="FR34" s="291"/>
      <c r="FS34" s="292"/>
      <c r="FT34" s="292"/>
      <c r="FU34" s="292"/>
      <c r="FV34" s="292"/>
      <c r="FW34" s="292"/>
      <c r="FX34" s="292"/>
      <c r="FY34" s="292"/>
      <c r="FZ34" s="292"/>
      <c r="GA34" s="292"/>
      <c r="GB34" s="292"/>
      <c r="GC34" s="292"/>
      <c r="GD34" s="292"/>
      <c r="GE34" s="292"/>
      <c r="GF34" s="292"/>
      <c r="GG34" s="292"/>
      <c r="GH34" s="298"/>
      <c r="GI34" s="138" t="str">
        <f>IF('2.Students Name'!$R31="NQ","NQ",IF('2.Students Name'!$R31="I","I",IF('2.Students Name'!$R31="T","T",IF(OR(FJ34&gt;FJ$7,FK34&gt;FK$7,FL34&gt;FL$7,FM34&gt;FM$7,FN34&gt;FN$7,FO34&gt;FO$7,FP34&gt;FP$7,FQ34&gt;FQ$7,FR34&gt;FR$7,FS34&gt;FS$7,FT34&gt;FT$7,FU34&gt;FU$7,FV34&gt;FV$7,FW34&gt;FW$7,FX34&gt;FX$7,FY34&gt;FY$7,FZ34&gt;FZ$7,GA34&gt;GA$7,GB34&gt;GB$7,GC34&gt;GC$7,GD34&gt;GD$7,GE34&gt;GE$7,GF34&gt;GF$7,GG34&gt;GG$7,GH34&gt;GH$7),"",IF(SUM(FJ34:GH34)=0,"",SUM(FJ34:GH34))))))</f>
        <v/>
      </c>
      <c r="GJ34" s="137">
        <v>27</v>
      </c>
      <c r="GK34" s="291"/>
      <c r="GL34" s="291"/>
      <c r="GM34" s="291"/>
      <c r="GN34" s="291"/>
      <c r="GO34" s="291"/>
      <c r="GP34" s="291"/>
      <c r="GQ34" s="291"/>
      <c r="GR34" s="291"/>
      <c r="GS34" s="291"/>
      <c r="GT34" s="292"/>
      <c r="GU34" s="292"/>
      <c r="GV34" s="292"/>
      <c r="GW34" s="292"/>
      <c r="GX34" s="292"/>
      <c r="GY34" s="292"/>
      <c r="GZ34" s="292"/>
      <c r="HA34" s="292"/>
      <c r="HB34" s="292"/>
      <c r="HC34" s="292"/>
      <c r="HD34" s="292"/>
      <c r="HE34" s="292"/>
      <c r="HF34" s="292"/>
      <c r="HG34" s="292"/>
      <c r="HH34" s="292"/>
      <c r="HI34" s="298"/>
      <c r="HJ34" s="138" t="str">
        <f>IF('2.Students Name'!$R31="NQ","NQ",IF('2.Students Name'!$R31="I","I",IF('2.Students Name'!$R31="T","T",IF(OR(GK34&gt;GK$7,GL34&gt;GL$7,GM34&gt;GM$7,GN34&gt;GN$7,GO34&gt;GO$7,GP34&gt;GP$7,GQ34&gt;GQ$7,GR34&gt;GR$7,GS34&gt;GS$7,GT34&gt;GT$7,GU34&gt;GU$7,GV34&gt;GV$7,GW34&gt;GW$7,GX34&gt;GX$7,GY34&gt;GY$7,GZ34&gt;GZ$7,HA34&gt;HA$7,HB34&gt;HB$7,HC34&gt;HC$7,HD34&gt;HD$7,HE34&gt;HE$7,HF34&gt;HF$7,HG34&gt;HG$7,HH34&gt;HH$7,HI34&gt;HI$7),"",IF(SUM(GK34:HI34)=0,"",SUM(GK34:HI34))))))</f>
        <v/>
      </c>
      <c r="HK34" s="244"/>
    </row>
    <row r="35" spans="1:219" ht="18" customHeight="1">
      <c r="A35" s="85" t="str">
        <f>IF('2.Students Name'!C32="","",'2.Students Name'!C32)</f>
        <v/>
      </c>
      <c r="B35" s="86" t="str">
        <f>IF('2.Students Name'!D32="","",'2.Students Name'!D32)</f>
        <v/>
      </c>
      <c r="C35" s="137">
        <v>28</v>
      </c>
      <c r="D35" s="291"/>
      <c r="E35" s="291"/>
      <c r="F35" s="291"/>
      <c r="G35" s="291"/>
      <c r="H35" s="291"/>
      <c r="I35" s="291"/>
      <c r="J35" s="291"/>
      <c r="K35" s="291"/>
      <c r="L35" s="291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8"/>
      <c r="AC35" s="138" t="str">
        <f>IF('2.Students Name'!$R32="NQ","NQ",IF('2.Students Name'!$R32="I","I",IF('2.Students Name'!$R32="T","T",IF(OR(D35&gt;D$7,E35&gt;E$7,F35&gt;F$7,G35&gt;G$7,H35&gt;H$7,I35&gt;I$7,J35&gt;J$7,K35&gt;K$7,L35&gt;L$7,M35&gt;M$7,N35&gt;N$7,O35&gt;O$7,P35&gt;P$7,Q35&gt;Q$7,R35&gt;R$7,S35&gt;S$7,T35&gt;T$7,U35&gt;U$7,V35&gt;V$7,W35&gt;W$7,X35&gt;X$7,Y35&gt;Y$7,Z35&gt;Z$7,AA35&gt;AA$7,AB35&gt;AB$7),"",IF(SUM(D35:AB35)=0,"",SUM(D35:AB35))))))</f>
        <v/>
      </c>
      <c r="AD35" s="137">
        <v>28</v>
      </c>
      <c r="AE35" s="291"/>
      <c r="AF35" s="291"/>
      <c r="AG35" s="291"/>
      <c r="AH35" s="291"/>
      <c r="AI35" s="291"/>
      <c r="AJ35" s="291"/>
      <c r="AK35" s="291"/>
      <c r="AL35" s="291"/>
      <c r="AM35" s="291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8"/>
      <c r="BD35" s="138" t="str">
        <f>IF('2.Students Name'!$R32="NQ","NQ",IF('2.Students Name'!$R32="I","I",IF('2.Students Name'!$R32="T","T",IF(OR(AE35&gt;AE$7,AF35&gt;AF$7,AG35&gt;AG$7,AH35&gt;AH$7,AI35&gt;AI$7,AJ35&gt;AJ$7,AK35&gt;AK$7,AL35&gt;AL$7,AM35&gt;AM$7,AN35&gt;AN$7,AO35&gt;AO$7,AP35&gt;AP$7,AQ35&gt;AQ$7,AR35&gt;AR$7,AS35&gt;AS$7,AT35&gt;AT$7,AU35&gt;AU$7,AV35&gt;AV$7,AW35&gt;AW$7,AX35&gt;AX$7,AY35&gt;AY$7,AZ35&gt;AZ$7,BA35&gt;BA$7,BB35&gt;BB$7,BC35&gt;BC$7),"",IF(SUM(AE35:BC35)=0,"",SUM(AE35:BC35))))))</f>
        <v/>
      </c>
      <c r="BE35" s="137">
        <v>28</v>
      </c>
      <c r="BF35" s="291"/>
      <c r="BG35" s="291"/>
      <c r="BH35" s="291"/>
      <c r="BI35" s="291"/>
      <c r="BJ35" s="291"/>
      <c r="BK35" s="291"/>
      <c r="BL35" s="291"/>
      <c r="BM35" s="291"/>
      <c r="BN35" s="291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8"/>
      <c r="CE35" s="138" t="str">
        <f>IF('2.Students Name'!$R32="NQ","NQ",IF('2.Students Name'!$R32="I","I",IF('2.Students Name'!$R32="T","T",IF(OR(BF35&gt;BF$7,BG35&gt;BG$7,BH35&gt;BH$7,BI35&gt;BI$7,BJ35&gt;BJ$7,BK35&gt;BK$7,BL35&gt;BL$7,BM35&gt;BM$7,BN35&gt;BN$7,BO35&gt;BO$7,BP35&gt;BP$7,BQ35&gt;BQ$7,BR35&gt;BR$7,BS35&gt;BS$7,BT35&gt;BT$7,BU35&gt;BU$7,BV35&gt;BV$7,BW35&gt;BW$7,BX35&gt;BX$7,BY35&gt;BY$7,BZ35&gt;BZ$7,CA35&gt;CA$7,CB35&gt;CB$7,CC35&gt;CC$7,CD35&gt;CD$7),"",IF(SUM(BF35:CD35)=0,"",SUM(BF35:CD35))))))</f>
        <v/>
      </c>
      <c r="CF35" s="137">
        <v>28</v>
      </c>
      <c r="CG35" s="291"/>
      <c r="CH35" s="291"/>
      <c r="CI35" s="291"/>
      <c r="CJ35" s="291"/>
      <c r="CK35" s="291"/>
      <c r="CL35" s="291"/>
      <c r="CM35" s="291"/>
      <c r="CN35" s="291"/>
      <c r="CO35" s="291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8"/>
      <c r="DF35" s="138" t="str">
        <f>IF('2.Students Name'!$R32="NQ","NQ",IF('2.Students Name'!$R32="I","I",IF('2.Students Name'!$R32="T","T",IF(OR(CG35&gt;CG$7,CH35&gt;CH$7,CI35&gt;CI$7,CJ35&gt;CJ$7,CK35&gt;CK$7,CL35&gt;CL$7,CM35&gt;CM$7,CN35&gt;CN$7,CO35&gt;CO$7,CP35&gt;CP$7,CQ35&gt;CQ$7,CR35&gt;CR$7,CS35&gt;CS$7,CT35&gt;CT$7,CU35&gt;CU$7,CV35&gt;CV$7,CW35&gt;CW$7,CX35&gt;CX$7,CY35&gt;CY$7,CZ35&gt;CZ$7,DA35&gt;DA$7,DB35&gt;DB$7,DC35&gt;DC$7,DD35&gt;DD$7,DE35&gt;DE$7),"",IF(SUM(CG35:DE35)=0,"",SUM(CG35:DE35))))))</f>
        <v/>
      </c>
      <c r="DG35" s="137">
        <v>28</v>
      </c>
      <c r="DH35" s="291"/>
      <c r="DI35" s="291"/>
      <c r="DJ35" s="291"/>
      <c r="DK35" s="291"/>
      <c r="DL35" s="291"/>
      <c r="DM35" s="291"/>
      <c r="DN35" s="291"/>
      <c r="DO35" s="291"/>
      <c r="DP35" s="291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8"/>
      <c r="EG35" s="138" t="str">
        <f>IF('2.Students Name'!$R32="NQ","NQ",IF('2.Students Name'!$R32="I","I",IF('2.Students Name'!$R32="T","T",IF(OR(DH35&gt;DH$7,DI35&gt;DI$7,DJ35&gt;DJ$7,DK35&gt;DK$7,DL35&gt;DL$7,DM35&gt;DM$7,DN35&gt;DN$7,DO35&gt;DO$7,DP35&gt;DP$7,DQ35&gt;DQ$7,DR35&gt;DR$7,DS35&gt;DS$7,DT35&gt;DT$7,DU35&gt;DU$7,DV35&gt;DV$7,DW35&gt;DW$7,DX35&gt;DX$7,DY35&gt;DY$7,DZ35&gt;DZ$7,EA35&gt;EA$7,EB35&gt;EB$7,EC35&gt;EC$7,ED35&gt;ED$7,EE35&gt;EE$7,EF35&gt;EF$7),"",IF(SUM(DH35:EF35)=0,"",SUM(DH35:EF35))))))</f>
        <v/>
      </c>
      <c r="EH35" s="137">
        <v>28</v>
      </c>
      <c r="EI35" s="291"/>
      <c r="EJ35" s="291"/>
      <c r="EK35" s="291"/>
      <c r="EL35" s="291"/>
      <c r="EM35" s="291"/>
      <c r="EN35" s="291"/>
      <c r="EO35" s="291"/>
      <c r="EP35" s="291"/>
      <c r="EQ35" s="291"/>
      <c r="ER35" s="292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8"/>
      <c r="FH35" s="138" t="str">
        <f>IF('2.Students Name'!$R32="NQ","NQ",IF('2.Students Name'!$R32="I","I",IF('2.Students Name'!$R32="T","T",IF(OR(EI35&gt;EI$7,EJ35&gt;EJ$7,EK35&gt;EK$7,EL35&gt;EL$7,EM35&gt;EM$7,EN35&gt;EN$7,EO35&gt;EO$7,EP35&gt;EP$7,EQ35&gt;EQ$7,ER35&gt;ER$7,ES35&gt;ES$7,ET35&gt;ET$7,EU35&gt;EU$7,EV35&gt;EV$7,EW35&gt;EW$7,EX35&gt;EX$7,EY35&gt;EY$7,EZ35&gt;EZ$7,FA35&gt;FA$7,FB35&gt;FB$7,FC35&gt;FC$7,FD35&gt;FD$7,FE35&gt;FE$7,FF35&gt;FF$7,FG35&gt;FG$7),"",IF(SUM(EI35:FG35)=0,"",SUM(EI35:FG35))))))</f>
        <v/>
      </c>
      <c r="FI35" s="137">
        <v>28</v>
      </c>
      <c r="FJ35" s="291"/>
      <c r="FK35" s="291"/>
      <c r="FL35" s="291"/>
      <c r="FM35" s="291"/>
      <c r="FN35" s="291"/>
      <c r="FO35" s="291"/>
      <c r="FP35" s="291"/>
      <c r="FQ35" s="291"/>
      <c r="FR35" s="291"/>
      <c r="FS35" s="292"/>
      <c r="FT35" s="292"/>
      <c r="FU35" s="292"/>
      <c r="FV35" s="292"/>
      <c r="FW35" s="292"/>
      <c r="FX35" s="292"/>
      <c r="FY35" s="292"/>
      <c r="FZ35" s="292"/>
      <c r="GA35" s="292"/>
      <c r="GB35" s="292"/>
      <c r="GC35" s="292"/>
      <c r="GD35" s="292"/>
      <c r="GE35" s="292"/>
      <c r="GF35" s="292"/>
      <c r="GG35" s="292"/>
      <c r="GH35" s="298"/>
      <c r="GI35" s="138" t="str">
        <f>IF('2.Students Name'!$R32="NQ","NQ",IF('2.Students Name'!$R32="I","I",IF('2.Students Name'!$R32="T","T",IF(OR(FJ35&gt;FJ$7,FK35&gt;FK$7,FL35&gt;FL$7,FM35&gt;FM$7,FN35&gt;FN$7,FO35&gt;FO$7,FP35&gt;FP$7,FQ35&gt;FQ$7,FR35&gt;FR$7,FS35&gt;FS$7,FT35&gt;FT$7,FU35&gt;FU$7,FV35&gt;FV$7,FW35&gt;FW$7,FX35&gt;FX$7,FY35&gt;FY$7,FZ35&gt;FZ$7,GA35&gt;GA$7,GB35&gt;GB$7,GC35&gt;GC$7,GD35&gt;GD$7,GE35&gt;GE$7,GF35&gt;GF$7,GG35&gt;GG$7,GH35&gt;GH$7),"",IF(SUM(FJ35:GH35)=0,"",SUM(FJ35:GH35))))))</f>
        <v/>
      </c>
      <c r="GJ35" s="137">
        <v>28</v>
      </c>
      <c r="GK35" s="291"/>
      <c r="GL35" s="291"/>
      <c r="GM35" s="291"/>
      <c r="GN35" s="291"/>
      <c r="GO35" s="291"/>
      <c r="GP35" s="291"/>
      <c r="GQ35" s="291"/>
      <c r="GR35" s="291"/>
      <c r="GS35" s="291"/>
      <c r="GT35" s="292"/>
      <c r="GU35" s="292"/>
      <c r="GV35" s="292"/>
      <c r="GW35" s="292"/>
      <c r="GX35" s="292"/>
      <c r="GY35" s="292"/>
      <c r="GZ35" s="292"/>
      <c r="HA35" s="292"/>
      <c r="HB35" s="292"/>
      <c r="HC35" s="292"/>
      <c r="HD35" s="292"/>
      <c r="HE35" s="292"/>
      <c r="HF35" s="292"/>
      <c r="HG35" s="292"/>
      <c r="HH35" s="292"/>
      <c r="HI35" s="298"/>
      <c r="HJ35" s="138" t="str">
        <f>IF('2.Students Name'!$R32="NQ","NQ",IF('2.Students Name'!$R32="I","I",IF('2.Students Name'!$R32="T","T",IF(OR(GK35&gt;GK$7,GL35&gt;GL$7,GM35&gt;GM$7,GN35&gt;GN$7,GO35&gt;GO$7,GP35&gt;GP$7,GQ35&gt;GQ$7,GR35&gt;GR$7,GS35&gt;GS$7,GT35&gt;GT$7,GU35&gt;GU$7,GV35&gt;GV$7,GW35&gt;GW$7,GX35&gt;GX$7,GY35&gt;GY$7,GZ35&gt;GZ$7,HA35&gt;HA$7,HB35&gt;HB$7,HC35&gt;HC$7,HD35&gt;HD$7,HE35&gt;HE$7,HF35&gt;HF$7,HG35&gt;HG$7,HH35&gt;HH$7,HI35&gt;HI$7),"",IF(SUM(GK35:HI35)=0,"",SUM(GK35:HI35))))))</f>
        <v/>
      </c>
      <c r="HK35" s="244"/>
    </row>
    <row r="36" spans="1:219" ht="18" customHeight="1">
      <c r="A36" s="85" t="str">
        <f>IF('2.Students Name'!C33="","",'2.Students Name'!C33)</f>
        <v/>
      </c>
      <c r="B36" s="86" t="str">
        <f>IF('2.Students Name'!D33="","",'2.Students Name'!D33)</f>
        <v/>
      </c>
      <c r="C36" s="137">
        <v>29</v>
      </c>
      <c r="D36" s="291"/>
      <c r="E36" s="291"/>
      <c r="F36" s="291"/>
      <c r="G36" s="291"/>
      <c r="H36" s="291"/>
      <c r="I36" s="291"/>
      <c r="J36" s="291"/>
      <c r="K36" s="291"/>
      <c r="L36" s="291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8"/>
      <c r="AC36" s="138" t="str">
        <f>IF('2.Students Name'!$R33="NQ","NQ",IF('2.Students Name'!$R33="I","I",IF('2.Students Name'!$R33="T","T",IF(OR(D36&gt;D$7,E36&gt;E$7,F36&gt;F$7,G36&gt;G$7,H36&gt;H$7,I36&gt;I$7,J36&gt;J$7,K36&gt;K$7,L36&gt;L$7,M36&gt;M$7,N36&gt;N$7,O36&gt;O$7,P36&gt;P$7,Q36&gt;Q$7,R36&gt;R$7,S36&gt;S$7,T36&gt;T$7,U36&gt;U$7,V36&gt;V$7,W36&gt;W$7,X36&gt;X$7,Y36&gt;Y$7,Z36&gt;Z$7,AA36&gt;AA$7,AB36&gt;AB$7),"",IF(SUM(D36:AB36)=0,"",SUM(D36:AB36))))))</f>
        <v/>
      </c>
      <c r="AD36" s="137">
        <v>29</v>
      </c>
      <c r="AE36" s="291"/>
      <c r="AF36" s="291"/>
      <c r="AG36" s="291"/>
      <c r="AH36" s="291"/>
      <c r="AI36" s="291"/>
      <c r="AJ36" s="291"/>
      <c r="AK36" s="291"/>
      <c r="AL36" s="291"/>
      <c r="AM36" s="291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8"/>
      <c r="BD36" s="138" t="str">
        <f>IF('2.Students Name'!$R33="NQ","NQ",IF('2.Students Name'!$R33="I","I",IF('2.Students Name'!$R33="T","T",IF(OR(AE36&gt;AE$7,AF36&gt;AF$7,AG36&gt;AG$7,AH36&gt;AH$7,AI36&gt;AI$7,AJ36&gt;AJ$7,AK36&gt;AK$7,AL36&gt;AL$7,AM36&gt;AM$7,AN36&gt;AN$7,AO36&gt;AO$7,AP36&gt;AP$7,AQ36&gt;AQ$7,AR36&gt;AR$7,AS36&gt;AS$7,AT36&gt;AT$7,AU36&gt;AU$7,AV36&gt;AV$7,AW36&gt;AW$7,AX36&gt;AX$7,AY36&gt;AY$7,AZ36&gt;AZ$7,BA36&gt;BA$7,BB36&gt;BB$7,BC36&gt;BC$7),"",IF(SUM(AE36:BC36)=0,"",SUM(AE36:BC36))))))</f>
        <v/>
      </c>
      <c r="BE36" s="137">
        <v>29</v>
      </c>
      <c r="BF36" s="291"/>
      <c r="BG36" s="291"/>
      <c r="BH36" s="291"/>
      <c r="BI36" s="291"/>
      <c r="BJ36" s="291"/>
      <c r="BK36" s="291"/>
      <c r="BL36" s="291"/>
      <c r="BM36" s="291"/>
      <c r="BN36" s="291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8"/>
      <c r="CE36" s="138" t="str">
        <f>IF('2.Students Name'!$R33="NQ","NQ",IF('2.Students Name'!$R33="I","I",IF('2.Students Name'!$R33="T","T",IF(OR(BF36&gt;BF$7,BG36&gt;BG$7,BH36&gt;BH$7,BI36&gt;BI$7,BJ36&gt;BJ$7,BK36&gt;BK$7,BL36&gt;BL$7,BM36&gt;BM$7,BN36&gt;BN$7,BO36&gt;BO$7,BP36&gt;BP$7,BQ36&gt;BQ$7,BR36&gt;BR$7,BS36&gt;BS$7,BT36&gt;BT$7,BU36&gt;BU$7,BV36&gt;BV$7,BW36&gt;BW$7,BX36&gt;BX$7,BY36&gt;BY$7,BZ36&gt;BZ$7,CA36&gt;CA$7,CB36&gt;CB$7,CC36&gt;CC$7,CD36&gt;CD$7),"",IF(SUM(BF36:CD36)=0,"",SUM(BF36:CD36))))))</f>
        <v/>
      </c>
      <c r="CF36" s="137">
        <v>29</v>
      </c>
      <c r="CG36" s="291"/>
      <c r="CH36" s="291"/>
      <c r="CI36" s="291"/>
      <c r="CJ36" s="291"/>
      <c r="CK36" s="291"/>
      <c r="CL36" s="291"/>
      <c r="CM36" s="291"/>
      <c r="CN36" s="291"/>
      <c r="CO36" s="291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8"/>
      <c r="DF36" s="138" t="str">
        <f>IF('2.Students Name'!$R33="NQ","NQ",IF('2.Students Name'!$R33="I","I",IF('2.Students Name'!$R33="T","T",IF(OR(CG36&gt;CG$7,CH36&gt;CH$7,CI36&gt;CI$7,CJ36&gt;CJ$7,CK36&gt;CK$7,CL36&gt;CL$7,CM36&gt;CM$7,CN36&gt;CN$7,CO36&gt;CO$7,CP36&gt;CP$7,CQ36&gt;CQ$7,CR36&gt;CR$7,CS36&gt;CS$7,CT36&gt;CT$7,CU36&gt;CU$7,CV36&gt;CV$7,CW36&gt;CW$7,CX36&gt;CX$7,CY36&gt;CY$7,CZ36&gt;CZ$7,DA36&gt;DA$7,DB36&gt;DB$7,DC36&gt;DC$7,DD36&gt;DD$7,DE36&gt;DE$7),"",IF(SUM(CG36:DE36)=0,"",SUM(CG36:DE36))))))</f>
        <v/>
      </c>
      <c r="DG36" s="137">
        <v>29</v>
      </c>
      <c r="DH36" s="291"/>
      <c r="DI36" s="291"/>
      <c r="DJ36" s="291"/>
      <c r="DK36" s="291"/>
      <c r="DL36" s="291"/>
      <c r="DM36" s="291"/>
      <c r="DN36" s="291"/>
      <c r="DO36" s="291"/>
      <c r="DP36" s="291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8"/>
      <c r="EG36" s="138" t="str">
        <f>IF('2.Students Name'!$R33="NQ","NQ",IF('2.Students Name'!$R33="I","I",IF('2.Students Name'!$R33="T","T",IF(OR(DH36&gt;DH$7,DI36&gt;DI$7,DJ36&gt;DJ$7,DK36&gt;DK$7,DL36&gt;DL$7,DM36&gt;DM$7,DN36&gt;DN$7,DO36&gt;DO$7,DP36&gt;DP$7,DQ36&gt;DQ$7,DR36&gt;DR$7,DS36&gt;DS$7,DT36&gt;DT$7,DU36&gt;DU$7,DV36&gt;DV$7,DW36&gt;DW$7,DX36&gt;DX$7,DY36&gt;DY$7,DZ36&gt;DZ$7,EA36&gt;EA$7,EB36&gt;EB$7,EC36&gt;EC$7,ED36&gt;ED$7,EE36&gt;EE$7,EF36&gt;EF$7),"",IF(SUM(DH36:EF36)=0,"",SUM(DH36:EF36))))))</f>
        <v/>
      </c>
      <c r="EH36" s="137">
        <v>29</v>
      </c>
      <c r="EI36" s="291"/>
      <c r="EJ36" s="291"/>
      <c r="EK36" s="291"/>
      <c r="EL36" s="291"/>
      <c r="EM36" s="291"/>
      <c r="EN36" s="291"/>
      <c r="EO36" s="291"/>
      <c r="EP36" s="291"/>
      <c r="EQ36" s="291"/>
      <c r="ER36" s="292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8"/>
      <c r="FH36" s="138" t="str">
        <f>IF('2.Students Name'!$R33="NQ","NQ",IF('2.Students Name'!$R33="I","I",IF('2.Students Name'!$R33="T","T",IF(OR(EI36&gt;EI$7,EJ36&gt;EJ$7,EK36&gt;EK$7,EL36&gt;EL$7,EM36&gt;EM$7,EN36&gt;EN$7,EO36&gt;EO$7,EP36&gt;EP$7,EQ36&gt;EQ$7,ER36&gt;ER$7,ES36&gt;ES$7,ET36&gt;ET$7,EU36&gt;EU$7,EV36&gt;EV$7,EW36&gt;EW$7,EX36&gt;EX$7,EY36&gt;EY$7,EZ36&gt;EZ$7,FA36&gt;FA$7,FB36&gt;FB$7,FC36&gt;FC$7,FD36&gt;FD$7,FE36&gt;FE$7,FF36&gt;FF$7,FG36&gt;FG$7),"",IF(SUM(EI36:FG36)=0,"",SUM(EI36:FG36))))))</f>
        <v/>
      </c>
      <c r="FI36" s="137">
        <v>29</v>
      </c>
      <c r="FJ36" s="291"/>
      <c r="FK36" s="291"/>
      <c r="FL36" s="291"/>
      <c r="FM36" s="291"/>
      <c r="FN36" s="291"/>
      <c r="FO36" s="291"/>
      <c r="FP36" s="291"/>
      <c r="FQ36" s="291"/>
      <c r="FR36" s="291"/>
      <c r="FS36" s="292"/>
      <c r="FT36" s="292"/>
      <c r="FU36" s="292"/>
      <c r="FV36" s="292"/>
      <c r="FW36" s="292"/>
      <c r="FX36" s="292"/>
      <c r="FY36" s="292"/>
      <c r="FZ36" s="292"/>
      <c r="GA36" s="292"/>
      <c r="GB36" s="292"/>
      <c r="GC36" s="292"/>
      <c r="GD36" s="292"/>
      <c r="GE36" s="292"/>
      <c r="GF36" s="292"/>
      <c r="GG36" s="292"/>
      <c r="GH36" s="298"/>
      <c r="GI36" s="138" t="str">
        <f>IF('2.Students Name'!$R33="NQ","NQ",IF('2.Students Name'!$R33="I","I",IF('2.Students Name'!$R33="T","T",IF(OR(FJ36&gt;FJ$7,FK36&gt;FK$7,FL36&gt;FL$7,FM36&gt;FM$7,FN36&gt;FN$7,FO36&gt;FO$7,FP36&gt;FP$7,FQ36&gt;FQ$7,FR36&gt;FR$7,FS36&gt;FS$7,FT36&gt;FT$7,FU36&gt;FU$7,FV36&gt;FV$7,FW36&gt;FW$7,FX36&gt;FX$7,FY36&gt;FY$7,FZ36&gt;FZ$7,GA36&gt;GA$7,GB36&gt;GB$7,GC36&gt;GC$7,GD36&gt;GD$7,GE36&gt;GE$7,GF36&gt;GF$7,GG36&gt;GG$7,GH36&gt;GH$7),"",IF(SUM(FJ36:GH36)=0,"",SUM(FJ36:GH36))))))</f>
        <v/>
      </c>
      <c r="GJ36" s="137">
        <v>29</v>
      </c>
      <c r="GK36" s="291"/>
      <c r="GL36" s="291"/>
      <c r="GM36" s="291"/>
      <c r="GN36" s="291"/>
      <c r="GO36" s="291"/>
      <c r="GP36" s="291"/>
      <c r="GQ36" s="291"/>
      <c r="GR36" s="291"/>
      <c r="GS36" s="291"/>
      <c r="GT36" s="292"/>
      <c r="GU36" s="292"/>
      <c r="GV36" s="292"/>
      <c r="GW36" s="292"/>
      <c r="GX36" s="292"/>
      <c r="GY36" s="292"/>
      <c r="GZ36" s="292"/>
      <c r="HA36" s="292"/>
      <c r="HB36" s="292"/>
      <c r="HC36" s="292"/>
      <c r="HD36" s="292"/>
      <c r="HE36" s="292"/>
      <c r="HF36" s="292"/>
      <c r="HG36" s="292"/>
      <c r="HH36" s="292"/>
      <c r="HI36" s="298"/>
      <c r="HJ36" s="138" t="str">
        <f>IF('2.Students Name'!$R33="NQ","NQ",IF('2.Students Name'!$R33="I","I",IF('2.Students Name'!$R33="T","T",IF(OR(GK36&gt;GK$7,GL36&gt;GL$7,GM36&gt;GM$7,GN36&gt;GN$7,GO36&gt;GO$7,GP36&gt;GP$7,GQ36&gt;GQ$7,GR36&gt;GR$7,GS36&gt;GS$7,GT36&gt;GT$7,GU36&gt;GU$7,GV36&gt;GV$7,GW36&gt;GW$7,GX36&gt;GX$7,GY36&gt;GY$7,GZ36&gt;GZ$7,HA36&gt;HA$7,HB36&gt;HB$7,HC36&gt;HC$7,HD36&gt;HD$7,HE36&gt;HE$7,HF36&gt;HF$7,HG36&gt;HG$7,HH36&gt;HH$7,HI36&gt;HI$7),"",IF(SUM(GK36:HI36)=0,"",SUM(GK36:HI36))))))</f>
        <v/>
      </c>
      <c r="HK36" s="244"/>
    </row>
    <row r="37" spans="1:219" ht="18" customHeight="1">
      <c r="A37" s="85" t="str">
        <f>IF('2.Students Name'!C34="","",'2.Students Name'!C34)</f>
        <v/>
      </c>
      <c r="B37" s="86" t="str">
        <f>IF('2.Students Name'!D34="","",'2.Students Name'!D34)</f>
        <v/>
      </c>
      <c r="C37" s="137">
        <v>30</v>
      </c>
      <c r="D37" s="291"/>
      <c r="E37" s="291"/>
      <c r="F37" s="291"/>
      <c r="G37" s="291"/>
      <c r="H37" s="291"/>
      <c r="I37" s="291"/>
      <c r="J37" s="291"/>
      <c r="K37" s="291"/>
      <c r="L37" s="291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8"/>
      <c r="AC37" s="138" t="str">
        <f>IF('2.Students Name'!$R34="NQ","NQ",IF('2.Students Name'!$R34="I","I",IF('2.Students Name'!$R34="T","T",IF(OR(D37&gt;D$7,E37&gt;E$7,F37&gt;F$7,G37&gt;G$7,H37&gt;H$7,I37&gt;I$7,J37&gt;J$7,K37&gt;K$7,L37&gt;L$7,M37&gt;M$7,N37&gt;N$7,O37&gt;O$7,P37&gt;P$7,Q37&gt;Q$7,R37&gt;R$7,S37&gt;S$7,T37&gt;T$7,U37&gt;U$7,V37&gt;V$7,W37&gt;W$7,X37&gt;X$7,Y37&gt;Y$7,Z37&gt;Z$7,AA37&gt;AA$7,AB37&gt;AB$7),"",IF(SUM(D37:AB37)=0,"",SUM(D37:AB37))))))</f>
        <v/>
      </c>
      <c r="AD37" s="137">
        <v>30</v>
      </c>
      <c r="AE37" s="291"/>
      <c r="AF37" s="291"/>
      <c r="AG37" s="291"/>
      <c r="AH37" s="291"/>
      <c r="AI37" s="291"/>
      <c r="AJ37" s="291"/>
      <c r="AK37" s="291"/>
      <c r="AL37" s="291"/>
      <c r="AM37" s="291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8"/>
      <c r="BD37" s="138" t="str">
        <f>IF('2.Students Name'!$R34="NQ","NQ",IF('2.Students Name'!$R34="I","I",IF('2.Students Name'!$R34="T","T",IF(OR(AE37&gt;AE$7,AF37&gt;AF$7,AG37&gt;AG$7,AH37&gt;AH$7,AI37&gt;AI$7,AJ37&gt;AJ$7,AK37&gt;AK$7,AL37&gt;AL$7,AM37&gt;AM$7,AN37&gt;AN$7,AO37&gt;AO$7,AP37&gt;AP$7,AQ37&gt;AQ$7,AR37&gt;AR$7,AS37&gt;AS$7,AT37&gt;AT$7,AU37&gt;AU$7,AV37&gt;AV$7,AW37&gt;AW$7,AX37&gt;AX$7,AY37&gt;AY$7,AZ37&gt;AZ$7,BA37&gt;BA$7,BB37&gt;BB$7,BC37&gt;BC$7),"",IF(SUM(AE37:BC37)=0,"",SUM(AE37:BC37))))))</f>
        <v/>
      </c>
      <c r="BE37" s="137">
        <v>30</v>
      </c>
      <c r="BF37" s="291"/>
      <c r="BG37" s="291"/>
      <c r="BH37" s="291"/>
      <c r="BI37" s="291"/>
      <c r="BJ37" s="291"/>
      <c r="BK37" s="291"/>
      <c r="BL37" s="291"/>
      <c r="BM37" s="291"/>
      <c r="BN37" s="291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8"/>
      <c r="CE37" s="138" t="str">
        <f>IF('2.Students Name'!$R34="NQ","NQ",IF('2.Students Name'!$R34="I","I",IF('2.Students Name'!$R34="T","T",IF(OR(BF37&gt;BF$7,BG37&gt;BG$7,BH37&gt;BH$7,BI37&gt;BI$7,BJ37&gt;BJ$7,BK37&gt;BK$7,BL37&gt;BL$7,BM37&gt;BM$7,BN37&gt;BN$7,BO37&gt;BO$7,BP37&gt;BP$7,BQ37&gt;BQ$7,BR37&gt;BR$7,BS37&gt;BS$7,BT37&gt;BT$7,BU37&gt;BU$7,BV37&gt;BV$7,BW37&gt;BW$7,BX37&gt;BX$7,BY37&gt;BY$7,BZ37&gt;BZ$7,CA37&gt;CA$7,CB37&gt;CB$7,CC37&gt;CC$7,CD37&gt;CD$7),"",IF(SUM(BF37:CD37)=0,"",SUM(BF37:CD37))))))</f>
        <v/>
      </c>
      <c r="CF37" s="137">
        <v>30</v>
      </c>
      <c r="CG37" s="291"/>
      <c r="CH37" s="291"/>
      <c r="CI37" s="291"/>
      <c r="CJ37" s="291"/>
      <c r="CK37" s="291"/>
      <c r="CL37" s="291"/>
      <c r="CM37" s="291"/>
      <c r="CN37" s="291"/>
      <c r="CO37" s="291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8"/>
      <c r="DF37" s="138" t="str">
        <f>IF('2.Students Name'!$R34="NQ","NQ",IF('2.Students Name'!$R34="I","I",IF('2.Students Name'!$R34="T","T",IF(OR(CG37&gt;CG$7,CH37&gt;CH$7,CI37&gt;CI$7,CJ37&gt;CJ$7,CK37&gt;CK$7,CL37&gt;CL$7,CM37&gt;CM$7,CN37&gt;CN$7,CO37&gt;CO$7,CP37&gt;CP$7,CQ37&gt;CQ$7,CR37&gt;CR$7,CS37&gt;CS$7,CT37&gt;CT$7,CU37&gt;CU$7,CV37&gt;CV$7,CW37&gt;CW$7,CX37&gt;CX$7,CY37&gt;CY$7,CZ37&gt;CZ$7,DA37&gt;DA$7,DB37&gt;DB$7,DC37&gt;DC$7,DD37&gt;DD$7,DE37&gt;DE$7),"",IF(SUM(CG37:DE37)=0,"",SUM(CG37:DE37))))))</f>
        <v/>
      </c>
      <c r="DG37" s="137">
        <v>30</v>
      </c>
      <c r="DH37" s="291"/>
      <c r="DI37" s="291"/>
      <c r="DJ37" s="291"/>
      <c r="DK37" s="291"/>
      <c r="DL37" s="291"/>
      <c r="DM37" s="291"/>
      <c r="DN37" s="291"/>
      <c r="DO37" s="291"/>
      <c r="DP37" s="291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8"/>
      <c r="EG37" s="138" t="str">
        <f>IF('2.Students Name'!$R34="NQ","NQ",IF('2.Students Name'!$R34="I","I",IF('2.Students Name'!$R34="T","T",IF(OR(DH37&gt;DH$7,DI37&gt;DI$7,DJ37&gt;DJ$7,DK37&gt;DK$7,DL37&gt;DL$7,DM37&gt;DM$7,DN37&gt;DN$7,DO37&gt;DO$7,DP37&gt;DP$7,DQ37&gt;DQ$7,DR37&gt;DR$7,DS37&gt;DS$7,DT37&gt;DT$7,DU37&gt;DU$7,DV37&gt;DV$7,DW37&gt;DW$7,DX37&gt;DX$7,DY37&gt;DY$7,DZ37&gt;DZ$7,EA37&gt;EA$7,EB37&gt;EB$7,EC37&gt;EC$7,ED37&gt;ED$7,EE37&gt;EE$7,EF37&gt;EF$7),"",IF(SUM(DH37:EF37)=0,"",SUM(DH37:EF37))))))</f>
        <v/>
      </c>
      <c r="EH37" s="137">
        <v>30</v>
      </c>
      <c r="EI37" s="291"/>
      <c r="EJ37" s="291"/>
      <c r="EK37" s="291"/>
      <c r="EL37" s="291"/>
      <c r="EM37" s="291"/>
      <c r="EN37" s="291"/>
      <c r="EO37" s="291"/>
      <c r="EP37" s="291"/>
      <c r="EQ37" s="291"/>
      <c r="ER37" s="292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8"/>
      <c r="FH37" s="138" t="str">
        <f>IF('2.Students Name'!$R34="NQ","NQ",IF('2.Students Name'!$R34="I","I",IF('2.Students Name'!$R34="T","T",IF(OR(EI37&gt;EI$7,EJ37&gt;EJ$7,EK37&gt;EK$7,EL37&gt;EL$7,EM37&gt;EM$7,EN37&gt;EN$7,EO37&gt;EO$7,EP37&gt;EP$7,EQ37&gt;EQ$7,ER37&gt;ER$7,ES37&gt;ES$7,ET37&gt;ET$7,EU37&gt;EU$7,EV37&gt;EV$7,EW37&gt;EW$7,EX37&gt;EX$7,EY37&gt;EY$7,EZ37&gt;EZ$7,FA37&gt;FA$7,FB37&gt;FB$7,FC37&gt;FC$7,FD37&gt;FD$7,FE37&gt;FE$7,FF37&gt;FF$7,FG37&gt;FG$7),"",IF(SUM(EI37:FG37)=0,"",SUM(EI37:FG37))))))</f>
        <v/>
      </c>
      <c r="FI37" s="137">
        <v>30</v>
      </c>
      <c r="FJ37" s="291"/>
      <c r="FK37" s="291"/>
      <c r="FL37" s="291"/>
      <c r="FM37" s="291"/>
      <c r="FN37" s="291"/>
      <c r="FO37" s="291"/>
      <c r="FP37" s="291"/>
      <c r="FQ37" s="291"/>
      <c r="FR37" s="291"/>
      <c r="FS37" s="292"/>
      <c r="FT37" s="292"/>
      <c r="FU37" s="292"/>
      <c r="FV37" s="292"/>
      <c r="FW37" s="292"/>
      <c r="FX37" s="292"/>
      <c r="FY37" s="292"/>
      <c r="FZ37" s="292"/>
      <c r="GA37" s="292"/>
      <c r="GB37" s="292"/>
      <c r="GC37" s="292"/>
      <c r="GD37" s="292"/>
      <c r="GE37" s="292"/>
      <c r="GF37" s="292"/>
      <c r="GG37" s="292"/>
      <c r="GH37" s="298"/>
      <c r="GI37" s="138" t="str">
        <f>IF('2.Students Name'!$R34="NQ","NQ",IF('2.Students Name'!$R34="I","I",IF('2.Students Name'!$R34="T","T",IF(OR(FJ37&gt;FJ$7,FK37&gt;FK$7,FL37&gt;FL$7,FM37&gt;FM$7,FN37&gt;FN$7,FO37&gt;FO$7,FP37&gt;FP$7,FQ37&gt;FQ$7,FR37&gt;FR$7,FS37&gt;FS$7,FT37&gt;FT$7,FU37&gt;FU$7,FV37&gt;FV$7,FW37&gt;FW$7,FX37&gt;FX$7,FY37&gt;FY$7,FZ37&gt;FZ$7,GA37&gt;GA$7,GB37&gt;GB$7,GC37&gt;GC$7,GD37&gt;GD$7,GE37&gt;GE$7,GF37&gt;GF$7,GG37&gt;GG$7,GH37&gt;GH$7),"",IF(SUM(FJ37:GH37)=0,"",SUM(FJ37:GH37))))))</f>
        <v/>
      </c>
      <c r="GJ37" s="137">
        <v>30</v>
      </c>
      <c r="GK37" s="291"/>
      <c r="GL37" s="291"/>
      <c r="GM37" s="291"/>
      <c r="GN37" s="291"/>
      <c r="GO37" s="291"/>
      <c r="GP37" s="291"/>
      <c r="GQ37" s="291"/>
      <c r="GR37" s="291"/>
      <c r="GS37" s="291"/>
      <c r="GT37" s="292"/>
      <c r="GU37" s="292"/>
      <c r="GV37" s="292"/>
      <c r="GW37" s="292"/>
      <c r="GX37" s="292"/>
      <c r="GY37" s="292"/>
      <c r="GZ37" s="292"/>
      <c r="HA37" s="292"/>
      <c r="HB37" s="292"/>
      <c r="HC37" s="292"/>
      <c r="HD37" s="292"/>
      <c r="HE37" s="292"/>
      <c r="HF37" s="292"/>
      <c r="HG37" s="292"/>
      <c r="HH37" s="292"/>
      <c r="HI37" s="298"/>
      <c r="HJ37" s="138" t="str">
        <f>IF('2.Students Name'!$R34="NQ","NQ",IF('2.Students Name'!$R34="I","I",IF('2.Students Name'!$R34="T","T",IF(OR(GK37&gt;GK$7,GL37&gt;GL$7,GM37&gt;GM$7,GN37&gt;GN$7,GO37&gt;GO$7,GP37&gt;GP$7,GQ37&gt;GQ$7,GR37&gt;GR$7,GS37&gt;GS$7,GT37&gt;GT$7,GU37&gt;GU$7,GV37&gt;GV$7,GW37&gt;GW$7,GX37&gt;GX$7,GY37&gt;GY$7,GZ37&gt;GZ$7,HA37&gt;HA$7,HB37&gt;HB$7,HC37&gt;HC$7,HD37&gt;HD$7,HE37&gt;HE$7,HF37&gt;HF$7,HG37&gt;HG$7,HH37&gt;HH$7,HI37&gt;HI$7),"",IF(SUM(GK37:HI37)=0,"",SUM(GK37:HI37))))))</f>
        <v/>
      </c>
      <c r="HK37" s="244"/>
    </row>
    <row r="38" spans="1:219" ht="18" customHeight="1">
      <c r="A38" s="85" t="str">
        <f>IF('2.Students Name'!C35="","",'2.Students Name'!C35)</f>
        <v/>
      </c>
      <c r="B38" s="86" t="str">
        <f>IF('2.Students Name'!D35="","",'2.Students Name'!D35)</f>
        <v/>
      </c>
      <c r="C38" s="137">
        <v>31</v>
      </c>
      <c r="D38" s="291"/>
      <c r="E38" s="291"/>
      <c r="F38" s="291"/>
      <c r="G38" s="291"/>
      <c r="H38" s="291"/>
      <c r="I38" s="291"/>
      <c r="J38" s="291"/>
      <c r="K38" s="291"/>
      <c r="L38" s="291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8"/>
      <c r="AC38" s="138" t="str">
        <f>IF('2.Students Name'!$R35="NQ","NQ",IF('2.Students Name'!$R35="I","I",IF('2.Students Name'!$R35="T","T",IF(OR(D38&gt;D$7,E38&gt;E$7,F38&gt;F$7,G38&gt;G$7,H38&gt;H$7,I38&gt;I$7,J38&gt;J$7,K38&gt;K$7,L38&gt;L$7,M38&gt;M$7,N38&gt;N$7,O38&gt;O$7,P38&gt;P$7,Q38&gt;Q$7,R38&gt;R$7,S38&gt;S$7,T38&gt;T$7,U38&gt;U$7,V38&gt;V$7,W38&gt;W$7,X38&gt;X$7,Y38&gt;Y$7,Z38&gt;Z$7,AA38&gt;AA$7,AB38&gt;AB$7),"",IF(SUM(D38:AB38)=0,"",SUM(D38:AB38))))))</f>
        <v/>
      </c>
      <c r="AD38" s="137">
        <v>31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8"/>
      <c r="BD38" s="138" t="str">
        <f>IF('2.Students Name'!$R35="NQ","NQ",IF('2.Students Name'!$R35="I","I",IF('2.Students Name'!$R35="T","T",IF(OR(AE38&gt;AE$7,AF38&gt;AF$7,AG38&gt;AG$7,AH38&gt;AH$7,AI38&gt;AI$7,AJ38&gt;AJ$7,AK38&gt;AK$7,AL38&gt;AL$7,AM38&gt;AM$7,AN38&gt;AN$7,AO38&gt;AO$7,AP38&gt;AP$7,AQ38&gt;AQ$7,AR38&gt;AR$7,AS38&gt;AS$7,AT38&gt;AT$7,AU38&gt;AU$7,AV38&gt;AV$7,AW38&gt;AW$7,AX38&gt;AX$7,AY38&gt;AY$7,AZ38&gt;AZ$7,BA38&gt;BA$7,BB38&gt;BB$7,BC38&gt;BC$7),"",IF(SUM(AE38:BC38)=0,"",SUM(AE38:BC38))))))</f>
        <v/>
      </c>
      <c r="BE38" s="137">
        <v>31</v>
      </c>
      <c r="BF38" s="291"/>
      <c r="BG38" s="291"/>
      <c r="BH38" s="291"/>
      <c r="BI38" s="291"/>
      <c r="BJ38" s="291"/>
      <c r="BK38" s="291"/>
      <c r="BL38" s="291"/>
      <c r="BM38" s="291"/>
      <c r="BN38" s="291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8"/>
      <c r="CE38" s="138" t="str">
        <f>IF('2.Students Name'!$R35="NQ","NQ",IF('2.Students Name'!$R35="I","I",IF('2.Students Name'!$R35="T","T",IF(OR(BF38&gt;BF$7,BG38&gt;BG$7,BH38&gt;BH$7,BI38&gt;BI$7,BJ38&gt;BJ$7,BK38&gt;BK$7,BL38&gt;BL$7,BM38&gt;BM$7,BN38&gt;BN$7,BO38&gt;BO$7,BP38&gt;BP$7,BQ38&gt;BQ$7,BR38&gt;BR$7,BS38&gt;BS$7,BT38&gt;BT$7,BU38&gt;BU$7,BV38&gt;BV$7,BW38&gt;BW$7,BX38&gt;BX$7,BY38&gt;BY$7,BZ38&gt;BZ$7,CA38&gt;CA$7,CB38&gt;CB$7,CC38&gt;CC$7,CD38&gt;CD$7),"",IF(SUM(BF38:CD38)=0,"",SUM(BF38:CD38))))))</f>
        <v/>
      </c>
      <c r="CF38" s="137">
        <v>31</v>
      </c>
      <c r="CG38" s="291"/>
      <c r="CH38" s="291"/>
      <c r="CI38" s="291"/>
      <c r="CJ38" s="291"/>
      <c r="CK38" s="291"/>
      <c r="CL38" s="291"/>
      <c r="CM38" s="291"/>
      <c r="CN38" s="291"/>
      <c r="CO38" s="291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8"/>
      <c r="DF38" s="138" t="str">
        <f>IF('2.Students Name'!$R35="NQ","NQ",IF('2.Students Name'!$R35="I","I",IF('2.Students Name'!$R35="T","T",IF(OR(CG38&gt;CG$7,CH38&gt;CH$7,CI38&gt;CI$7,CJ38&gt;CJ$7,CK38&gt;CK$7,CL38&gt;CL$7,CM38&gt;CM$7,CN38&gt;CN$7,CO38&gt;CO$7,CP38&gt;CP$7,CQ38&gt;CQ$7,CR38&gt;CR$7,CS38&gt;CS$7,CT38&gt;CT$7,CU38&gt;CU$7,CV38&gt;CV$7,CW38&gt;CW$7,CX38&gt;CX$7,CY38&gt;CY$7,CZ38&gt;CZ$7,DA38&gt;DA$7,DB38&gt;DB$7,DC38&gt;DC$7,DD38&gt;DD$7,DE38&gt;DE$7),"",IF(SUM(CG38:DE38)=0,"",SUM(CG38:DE38))))))</f>
        <v/>
      </c>
      <c r="DG38" s="137">
        <v>31</v>
      </c>
      <c r="DH38" s="291"/>
      <c r="DI38" s="291"/>
      <c r="DJ38" s="291"/>
      <c r="DK38" s="291"/>
      <c r="DL38" s="291"/>
      <c r="DM38" s="291"/>
      <c r="DN38" s="291"/>
      <c r="DO38" s="291"/>
      <c r="DP38" s="291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8"/>
      <c r="EG38" s="138" t="str">
        <f>IF('2.Students Name'!$R35="NQ","NQ",IF('2.Students Name'!$R35="I","I",IF('2.Students Name'!$R35="T","T",IF(OR(DH38&gt;DH$7,DI38&gt;DI$7,DJ38&gt;DJ$7,DK38&gt;DK$7,DL38&gt;DL$7,DM38&gt;DM$7,DN38&gt;DN$7,DO38&gt;DO$7,DP38&gt;DP$7,DQ38&gt;DQ$7,DR38&gt;DR$7,DS38&gt;DS$7,DT38&gt;DT$7,DU38&gt;DU$7,DV38&gt;DV$7,DW38&gt;DW$7,DX38&gt;DX$7,DY38&gt;DY$7,DZ38&gt;DZ$7,EA38&gt;EA$7,EB38&gt;EB$7,EC38&gt;EC$7,ED38&gt;ED$7,EE38&gt;EE$7,EF38&gt;EF$7),"",IF(SUM(DH38:EF38)=0,"",SUM(DH38:EF38))))))</f>
        <v/>
      </c>
      <c r="EH38" s="137">
        <v>31</v>
      </c>
      <c r="EI38" s="291"/>
      <c r="EJ38" s="291"/>
      <c r="EK38" s="291"/>
      <c r="EL38" s="291"/>
      <c r="EM38" s="291"/>
      <c r="EN38" s="291"/>
      <c r="EO38" s="291"/>
      <c r="EP38" s="291"/>
      <c r="EQ38" s="291"/>
      <c r="ER38" s="292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8"/>
      <c r="FH38" s="138" t="str">
        <f>IF('2.Students Name'!$R35="NQ","NQ",IF('2.Students Name'!$R35="I","I",IF('2.Students Name'!$R35="T","T",IF(OR(EI38&gt;EI$7,EJ38&gt;EJ$7,EK38&gt;EK$7,EL38&gt;EL$7,EM38&gt;EM$7,EN38&gt;EN$7,EO38&gt;EO$7,EP38&gt;EP$7,EQ38&gt;EQ$7,ER38&gt;ER$7,ES38&gt;ES$7,ET38&gt;ET$7,EU38&gt;EU$7,EV38&gt;EV$7,EW38&gt;EW$7,EX38&gt;EX$7,EY38&gt;EY$7,EZ38&gt;EZ$7,FA38&gt;FA$7,FB38&gt;FB$7,FC38&gt;FC$7,FD38&gt;FD$7,FE38&gt;FE$7,FF38&gt;FF$7,FG38&gt;FG$7),"",IF(SUM(EI38:FG38)=0,"",SUM(EI38:FG38))))))</f>
        <v/>
      </c>
      <c r="FI38" s="137">
        <v>31</v>
      </c>
      <c r="FJ38" s="291"/>
      <c r="FK38" s="291"/>
      <c r="FL38" s="291"/>
      <c r="FM38" s="291"/>
      <c r="FN38" s="291"/>
      <c r="FO38" s="291"/>
      <c r="FP38" s="291"/>
      <c r="FQ38" s="291"/>
      <c r="FR38" s="291"/>
      <c r="FS38" s="292"/>
      <c r="FT38" s="292"/>
      <c r="FU38" s="292"/>
      <c r="FV38" s="292"/>
      <c r="FW38" s="292"/>
      <c r="FX38" s="292"/>
      <c r="FY38" s="292"/>
      <c r="FZ38" s="292"/>
      <c r="GA38" s="292"/>
      <c r="GB38" s="292"/>
      <c r="GC38" s="292"/>
      <c r="GD38" s="292"/>
      <c r="GE38" s="292"/>
      <c r="GF38" s="292"/>
      <c r="GG38" s="292"/>
      <c r="GH38" s="298"/>
      <c r="GI38" s="138" t="str">
        <f>IF('2.Students Name'!$R35="NQ","NQ",IF('2.Students Name'!$R35="I","I",IF('2.Students Name'!$R35="T","T",IF(OR(FJ38&gt;FJ$7,FK38&gt;FK$7,FL38&gt;FL$7,FM38&gt;FM$7,FN38&gt;FN$7,FO38&gt;FO$7,FP38&gt;FP$7,FQ38&gt;FQ$7,FR38&gt;FR$7,FS38&gt;FS$7,FT38&gt;FT$7,FU38&gt;FU$7,FV38&gt;FV$7,FW38&gt;FW$7,FX38&gt;FX$7,FY38&gt;FY$7,FZ38&gt;FZ$7,GA38&gt;GA$7,GB38&gt;GB$7,GC38&gt;GC$7,GD38&gt;GD$7,GE38&gt;GE$7,GF38&gt;GF$7,GG38&gt;GG$7,GH38&gt;GH$7),"",IF(SUM(FJ38:GH38)=0,"",SUM(FJ38:GH38))))))</f>
        <v/>
      </c>
      <c r="GJ38" s="137">
        <v>31</v>
      </c>
      <c r="GK38" s="291"/>
      <c r="GL38" s="291"/>
      <c r="GM38" s="291"/>
      <c r="GN38" s="291"/>
      <c r="GO38" s="291"/>
      <c r="GP38" s="291"/>
      <c r="GQ38" s="291"/>
      <c r="GR38" s="291"/>
      <c r="GS38" s="291"/>
      <c r="GT38" s="292"/>
      <c r="GU38" s="292"/>
      <c r="GV38" s="292"/>
      <c r="GW38" s="292"/>
      <c r="GX38" s="292"/>
      <c r="GY38" s="292"/>
      <c r="GZ38" s="292"/>
      <c r="HA38" s="292"/>
      <c r="HB38" s="292"/>
      <c r="HC38" s="292"/>
      <c r="HD38" s="292"/>
      <c r="HE38" s="292"/>
      <c r="HF38" s="292"/>
      <c r="HG38" s="292"/>
      <c r="HH38" s="292"/>
      <c r="HI38" s="298"/>
      <c r="HJ38" s="138" t="str">
        <f>IF('2.Students Name'!$R35="NQ","NQ",IF('2.Students Name'!$R35="I","I",IF('2.Students Name'!$R35="T","T",IF(OR(GK38&gt;GK$7,GL38&gt;GL$7,GM38&gt;GM$7,GN38&gt;GN$7,GO38&gt;GO$7,GP38&gt;GP$7,GQ38&gt;GQ$7,GR38&gt;GR$7,GS38&gt;GS$7,GT38&gt;GT$7,GU38&gt;GU$7,GV38&gt;GV$7,GW38&gt;GW$7,GX38&gt;GX$7,GY38&gt;GY$7,GZ38&gt;GZ$7,HA38&gt;HA$7,HB38&gt;HB$7,HC38&gt;HC$7,HD38&gt;HD$7,HE38&gt;HE$7,HF38&gt;HF$7,HG38&gt;HG$7,HH38&gt;HH$7,HI38&gt;HI$7),"",IF(SUM(GK38:HI38)=0,"",SUM(GK38:HI38))))))</f>
        <v/>
      </c>
      <c r="HK38" s="244"/>
    </row>
    <row r="39" spans="1:219" ht="18" customHeight="1">
      <c r="A39" s="85" t="str">
        <f>IF('2.Students Name'!C36="","",'2.Students Name'!C36)</f>
        <v/>
      </c>
      <c r="B39" s="86" t="str">
        <f>IF('2.Students Name'!D36="","",'2.Students Name'!D36)</f>
        <v/>
      </c>
      <c r="C39" s="137">
        <v>32</v>
      </c>
      <c r="D39" s="291"/>
      <c r="E39" s="291"/>
      <c r="F39" s="291"/>
      <c r="G39" s="291"/>
      <c r="H39" s="291"/>
      <c r="I39" s="291"/>
      <c r="J39" s="291"/>
      <c r="K39" s="291"/>
      <c r="L39" s="291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8"/>
      <c r="AC39" s="138" t="str">
        <f>IF('2.Students Name'!$R36="NQ","NQ",IF('2.Students Name'!$R36="I","I",IF('2.Students Name'!$R36="T","T",IF(OR(D39&gt;D$7,E39&gt;E$7,F39&gt;F$7,G39&gt;G$7,H39&gt;H$7,I39&gt;I$7,J39&gt;J$7,K39&gt;K$7,L39&gt;L$7,M39&gt;M$7,N39&gt;N$7,O39&gt;O$7,P39&gt;P$7,Q39&gt;Q$7,R39&gt;R$7,S39&gt;S$7,T39&gt;T$7,U39&gt;U$7,V39&gt;V$7,W39&gt;W$7,X39&gt;X$7,Y39&gt;Y$7,Z39&gt;Z$7,AA39&gt;AA$7,AB39&gt;AB$7),"",IF(SUM(D39:AB39)=0,"",SUM(D39:AB39))))))</f>
        <v/>
      </c>
      <c r="AD39" s="137">
        <v>32</v>
      </c>
      <c r="AE39" s="291"/>
      <c r="AF39" s="291"/>
      <c r="AG39" s="291"/>
      <c r="AH39" s="291"/>
      <c r="AI39" s="291"/>
      <c r="AJ39" s="291"/>
      <c r="AK39" s="291"/>
      <c r="AL39" s="291"/>
      <c r="AM39" s="291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8"/>
      <c r="BD39" s="138" t="str">
        <f>IF('2.Students Name'!$R36="NQ","NQ",IF('2.Students Name'!$R36="I","I",IF('2.Students Name'!$R36="T","T",IF(OR(AE39&gt;AE$7,AF39&gt;AF$7,AG39&gt;AG$7,AH39&gt;AH$7,AI39&gt;AI$7,AJ39&gt;AJ$7,AK39&gt;AK$7,AL39&gt;AL$7,AM39&gt;AM$7,AN39&gt;AN$7,AO39&gt;AO$7,AP39&gt;AP$7,AQ39&gt;AQ$7,AR39&gt;AR$7,AS39&gt;AS$7,AT39&gt;AT$7,AU39&gt;AU$7,AV39&gt;AV$7,AW39&gt;AW$7,AX39&gt;AX$7,AY39&gt;AY$7,AZ39&gt;AZ$7,BA39&gt;BA$7,BB39&gt;BB$7,BC39&gt;BC$7),"",IF(SUM(AE39:BC39)=0,"",SUM(AE39:BC39))))))</f>
        <v/>
      </c>
      <c r="BE39" s="137">
        <v>32</v>
      </c>
      <c r="BF39" s="291"/>
      <c r="BG39" s="291"/>
      <c r="BH39" s="291"/>
      <c r="BI39" s="291"/>
      <c r="BJ39" s="291"/>
      <c r="BK39" s="291"/>
      <c r="BL39" s="291"/>
      <c r="BM39" s="291"/>
      <c r="BN39" s="291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8"/>
      <c r="CE39" s="138" t="str">
        <f>IF('2.Students Name'!$R36="NQ","NQ",IF('2.Students Name'!$R36="I","I",IF('2.Students Name'!$R36="T","T",IF(OR(BF39&gt;BF$7,BG39&gt;BG$7,BH39&gt;BH$7,BI39&gt;BI$7,BJ39&gt;BJ$7,BK39&gt;BK$7,BL39&gt;BL$7,BM39&gt;BM$7,BN39&gt;BN$7,BO39&gt;BO$7,BP39&gt;BP$7,BQ39&gt;BQ$7,BR39&gt;BR$7,BS39&gt;BS$7,BT39&gt;BT$7,BU39&gt;BU$7,BV39&gt;BV$7,BW39&gt;BW$7,BX39&gt;BX$7,BY39&gt;BY$7,BZ39&gt;BZ$7,CA39&gt;CA$7,CB39&gt;CB$7,CC39&gt;CC$7,CD39&gt;CD$7),"",IF(SUM(BF39:CD39)=0,"",SUM(BF39:CD39))))))</f>
        <v/>
      </c>
      <c r="CF39" s="137">
        <v>32</v>
      </c>
      <c r="CG39" s="291"/>
      <c r="CH39" s="291"/>
      <c r="CI39" s="291"/>
      <c r="CJ39" s="291"/>
      <c r="CK39" s="291"/>
      <c r="CL39" s="291"/>
      <c r="CM39" s="291"/>
      <c r="CN39" s="291"/>
      <c r="CO39" s="291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8"/>
      <c r="DF39" s="138" t="str">
        <f>IF('2.Students Name'!$R36="NQ","NQ",IF('2.Students Name'!$R36="I","I",IF('2.Students Name'!$R36="T","T",IF(OR(CG39&gt;CG$7,CH39&gt;CH$7,CI39&gt;CI$7,CJ39&gt;CJ$7,CK39&gt;CK$7,CL39&gt;CL$7,CM39&gt;CM$7,CN39&gt;CN$7,CO39&gt;CO$7,CP39&gt;CP$7,CQ39&gt;CQ$7,CR39&gt;CR$7,CS39&gt;CS$7,CT39&gt;CT$7,CU39&gt;CU$7,CV39&gt;CV$7,CW39&gt;CW$7,CX39&gt;CX$7,CY39&gt;CY$7,CZ39&gt;CZ$7,DA39&gt;DA$7,DB39&gt;DB$7,DC39&gt;DC$7,DD39&gt;DD$7,DE39&gt;DE$7),"",IF(SUM(CG39:DE39)=0,"",SUM(CG39:DE39))))))</f>
        <v/>
      </c>
      <c r="DG39" s="137">
        <v>32</v>
      </c>
      <c r="DH39" s="291"/>
      <c r="DI39" s="291"/>
      <c r="DJ39" s="291"/>
      <c r="DK39" s="291"/>
      <c r="DL39" s="291"/>
      <c r="DM39" s="291"/>
      <c r="DN39" s="291"/>
      <c r="DO39" s="291"/>
      <c r="DP39" s="291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8"/>
      <c r="EG39" s="138" t="str">
        <f>IF('2.Students Name'!$R36="NQ","NQ",IF('2.Students Name'!$R36="I","I",IF('2.Students Name'!$R36="T","T",IF(OR(DH39&gt;DH$7,DI39&gt;DI$7,DJ39&gt;DJ$7,DK39&gt;DK$7,DL39&gt;DL$7,DM39&gt;DM$7,DN39&gt;DN$7,DO39&gt;DO$7,DP39&gt;DP$7,DQ39&gt;DQ$7,DR39&gt;DR$7,DS39&gt;DS$7,DT39&gt;DT$7,DU39&gt;DU$7,DV39&gt;DV$7,DW39&gt;DW$7,DX39&gt;DX$7,DY39&gt;DY$7,DZ39&gt;DZ$7,EA39&gt;EA$7,EB39&gt;EB$7,EC39&gt;EC$7,ED39&gt;ED$7,EE39&gt;EE$7,EF39&gt;EF$7),"",IF(SUM(DH39:EF39)=0,"",SUM(DH39:EF39))))))</f>
        <v/>
      </c>
      <c r="EH39" s="137">
        <v>32</v>
      </c>
      <c r="EI39" s="291"/>
      <c r="EJ39" s="291"/>
      <c r="EK39" s="291"/>
      <c r="EL39" s="291"/>
      <c r="EM39" s="291"/>
      <c r="EN39" s="291"/>
      <c r="EO39" s="291"/>
      <c r="EP39" s="291"/>
      <c r="EQ39" s="291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8"/>
      <c r="FH39" s="138" t="str">
        <f>IF('2.Students Name'!$R36="NQ","NQ",IF('2.Students Name'!$R36="I","I",IF('2.Students Name'!$R36="T","T",IF(OR(EI39&gt;EI$7,EJ39&gt;EJ$7,EK39&gt;EK$7,EL39&gt;EL$7,EM39&gt;EM$7,EN39&gt;EN$7,EO39&gt;EO$7,EP39&gt;EP$7,EQ39&gt;EQ$7,ER39&gt;ER$7,ES39&gt;ES$7,ET39&gt;ET$7,EU39&gt;EU$7,EV39&gt;EV$7,EW39&gt;EW$7,EX39&gt;EX$7,EY39&gt;EY$7,EZ39&gt;EZ$7,FA39&gt;FA$7,FB39&gt;FB$7,FC39&gt;FC$7,FD39&gt;FD$7,FE39&gt;FE$7,FF39&gt;FF$7,FG39&gt;FG$7),"",IF(SUM(EI39:FG39)=0,"",SUM(EI39:FG39))))))</f>
        <v/>
      </c>
      <c r="FI39" s="137">
        <v>32</v>
      </c>
      <c r="FJ39" s="291"/>
      <c r="FK39" s="291"/>
      <c r="FL39" s="291"/>
      <c r="FM39" s="291"/>
      <c r="FN39" s="291"/>
      <c r="FO39" s="291"/>
      <c r="FP39" s="291"/>
      <c r="FQ39" s="291"/>
      <c r="FR39" s="291"/>
      <c r="FS39" s="292"/>
      <c r="FT39" s="292"/>
      <c r="FU39" s="292"/>
      <c r="FV39" s="292"/>
      <c r="FW39" s="292"/>
      <c r="FX39" s="292"/>
      <c r="FY39" s="292"/>
      <c r="FZ39" s="292"/>
      <c r="GA39" s="292"/>
      <c r="GB39" s="292"/>
      <c r="GC39" s="292"/>
      <c r="GD39" s="292"/>
      <c r="GE39" s="292"/>
      <c r="GF39" s="292"/>
      <c r="GG39" s="292"/>
      <c r="GH39" s="298"/>
      <c r="GI39" s="138" t="str">
        <f>IF('2.Students Name'!$R36="NQ","NQ",IF('2.Students Name'!$R36="I","I",IF('2.Students Name'!$R36="T","T",IF(OR(FJ39&gt;FJ$7,FK39&gt;FK$7,FL39&gt;FL$7,FM39&gt;FM$7,FN39&gt;FN$7,FO39&gt;FO$7,FP39&gt;FP$7,FQ39&gt;FQ$7,FR39&gt;FR$7,FS39&gt;FS$7,FT39&gt;FT$7,FU39&gt;FU$7,FV39&gt;FV$7,FW39&gt;FW$7,FX39&gt;FX$7,FY39&gt;FY$7,FZ39&gt;FZ$7,GA39&gt;GA$7,GB39&gt;GB$7,GC39&gt;GC$7,GD39&gt;GD$7,GE39&gt;GE$7,GF39&gt;GF$7,GG39&gt;GG$7,GH39&gt;GH$7),"",IF(SUM(FJ39:GH39)=0,"",SUM(FJ39:GH39))))))</f>
        <v/>
      </c>
      <c r="GJ39" s="137">
        <v>32</v>
      </c>
      <c r="GK39" s="291"/>
      <c r="GL39" s="291"/>
      <c r="GM39" s="291"/>
      <c r="GN39" s="291"/>
      <c r="GO39" s="291"/>
      <c r="GP39" s="291"/>
      <c r="GQ39" s="291"/>
      <c r="GR39" s="291"/>
      <c r="GS39" s="291"/>
      <c r="GT39" s="292"/>
      <c r="GU39" s="292"/>
      <c r="GV39" s="292"/>
      <c r="GW39" s="292"/>
      <c r="GX39" s="292"/>
      <c r="GY39" s="292"/>
      <c r="GZ39" s="292"/>
      <c r="HA39" s="292"/>
      <c r="HB39" s="292"/>
      <c r="HC39" s="292"/>
      <c r="HD39" s="292"/>
      <c r="HE39" s="292"/>
      <c r="HF39" s="292"/>
      <c r="HG39" s="292"/>
      <c r="HH39" s="292"/>
      <c r="HI39" s="298"/>
      <c r="HJ39" s="138" t="str">
        <f>IF('2.Students Name'!$R36="NQ","NQ",IF('2.Students Name'!$R36="I","I",IF('2.Students Name'!$R36="T","T",IF(OR(GK39&gt;GK$7,GL39&gt;GL$7,GM39&gt;GM$7,GN39&gt;GN$7,GO39&gt;GO$7,GP39&gt;GP$7,GQ39&gt;GQ$7,GR39&gt;GR$7,GS39&gt;GS$7,GT39&gt;GT$7,GU39&gt;GU$7,GV39&gt;GV$7,GW39&gt;GW$7,GX39&gt;GX$7,GY39&gt;GY$7,GZ39&gt;GZ$7,HA39&gt;HA$7,HB39&gt;HB$7,HC39&gt;HC$7,HD39&gt;HD$7,HE39&gt;HE$7,HF39&gt;HF$7,HG39&gt;HG$7,HH39&gt;HH$7,HI39&gt;HI$7),"",IF(SUM(GK39:HI39)=0,"",SUM(GK39:HI39))))))</f>
        <v/>
      </c>
      <c r="HK39" s="244"/>
    </row>
    <row r="40" spans="1:219" ht="18" customHeight="1">
      <c r="A40" s="85" t="str">
        <f>IF('2.Students Name'!C37="","",'2.Students Name'!C37)</f>
        <v/>
      </c>
      <c r="B40" s="86" t="str">
        <f>IF('2.Students Name'!D37="","",'2.Students Name'!D37)</f>
        <v/>
      </c>
      <c r="C40" s="137">
        <v>33</v>
      </c>
      <c r="D40" s="291"/>
      <c r="E40" s="291"/>
      <c r="F40" s="291"/>
      <c r="G40" s="291"/>
      <c r="H40" s="291"/>
      <c r="I40" s="291"/>
      <c r="J40" s="291"/>
      <c r="K40" s="291"/>
      <c r="L40" s="291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8"/>
      <c r="AC40" s="138" t="str">
        <f>IF('2.Students Name'!$R37="NQ","NQ",IF('2.Students Name'!$R37="I","I",IF('2.Students Name'!$R37="T","T",IF(OR(D40&gt;D$7,E40&gt;E$7,F40&gt;F$7,G40&gt;G$7,H40&gt;H$7,I40&gt;I$7,J40&gt;J$7,K40&gt;K$7,L40&gt;L$7,M40&gt;M$7,N40&gt;N$7,O40&gt;O$7,P40&gt;P$7,Q40&gt;Q$7,R40&gt;R$7,S40&gt;S$7,T40&gt;T$7,U40&gt;U$7,V40&gt;V$7,W40&gt;W$7,X40&gt;X$7,Y40&gt;Y$7,Z40&gt;Z$7,AA40&gt;AA$7,AB40&gt;AB$7),"",IF(SUM(D40:AB40)=0,"",SUM(D40:AB40))))))</f>
        <v/>
      </c>
      <c r="AD40" s="137">
        <v>33</v>
      </c>
      <c r="AE40" s="291"/>
      <c r="AF40" s="291"/>
      <c r="AG40" s="291"/>
      <c r="AH40" s="291"/>
      <c r="AI40" s="291"/>
      <c r="AJ40" s="291"/>
      <c r="AK40" s="291"/>
      <c r="AL40" s="291"/>
      <c r="AM40" s="291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8"/>
      <c r="BD40" s="138" t="str">
        <f>IF('2.Students Name'!$R37="NQ","NQ",IF('2.Students Name'!$R37="I","I",IF('2.Students Name'!$R37="T","T",IF(OR(AE40&gt;AE$7,AF40&gt;AF$7,AG40&gt;AG$7,AH40&gt;AH$7,AI40&gt;AI$7,AJ40&gt;AJ$7,AK40&gt;AK$7,AL40&gt;AL$7,AM40&gt;AM$7,AN40&gt;AN$7,AO40&gt;AO$7,AP40&gt;AP$7,AQ40&gt;AQ$7,AR40&gt;AR$7,AS40&gt;AS$7,AT40&gt;AT$7,AU40&gt;AU$7,AV40&gt;AV$7,AW40&gt;AW$7,AX40&gt;AX$7,AY40&gt;AY$7,AZ40&gt;AZ$7,BA40&gt;BA$7,BB40&gt;BB$7,BC40&gt;BC$7),"",IF(SUM(AE40:BC40)=0,"",SUM(AE40:BC40))))))</f>
        <v/>
      </c>
      <c r="BE40" s="137">
        <v>33</v>
      </c>
      <c r="BF40" s="291"/>
      <c r="BG40" s="291"/>
      <c r="BH40" s="291"/>
      <c r="BI40" s="291"/>
      <c r="BJ40" s="291"/>
      <c r="BK40" s="291"/>
      <c r="BL40" s="291"/>
      <c r="BM40" s="291"/>
      <c r="BN40" s="291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8"/>
      <c r="CE40" s="138" t="str">
        <f>IF('2.Students Name'!$R37="NQ","NQ",IF('2.Students Name'!$R37="I","I",IF('2.Students Name'!$R37="T","T",IF(OR(BF40&gt;BF$7,BG40&gt;BG$7,BH40&gt;BH$7,BI40&gt;BI$7,BJ40&gt;BJ$7,BK40&gt;BK$7,BL40&gt;BL$7,BM40&gt;BM$7,BN40&gt;BN$7,BO40&gt;BO$7,BP40&gt;BP$7,BQ40&gt;BQ$7,BR40&gt;BR$7,BS40&gt;BS$7,BT40&gt;BT$7,BU40&gt;BU$7,BV40&gt;BV$7,BW40&gt;BW$7,BX40&gt;BX$7,BY40&gt;BY$7,BZ40&gt;BZ$7,CA40&gt;CA$7,CB40&gt;CB$7,CC40&gt;CC$7,CD40&gt;CD$7),"",IF(SUM(BF40:CD40)=0,"",SUM(BF40:CD40))))))</f>
        <v/>
      </c>
      <c r="CF40" s="137">
        <v>33</v>
      </c>
      <c r="CG40" s="291"/>
      <c r="CH40" s="291"/>
      <c r="CI40" s="291"/>
      <c r="CJ40" s="291"/>
      <c r="CK40" s="291"/>
      <c r="CL40" s="291"/>
      <c r="CM40" s="291"/>
      <c r="CN40" s="291"/>
      <c r="CO40" s="291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8"/>
      <c r="DF40" s="138" t="str">
        <f>IF('2.Students Name'!$R37="NQ","NQ",IF('2.Students Name'!$R37="I","I",IF('2.Students Name'!$R37="T","T",IF(OR(CG40&gt;CG$7,CH40&gt;CH$7,CI40&gt;CI$7,CJ40&gt;CJ$7,CK40&gt;CK$7,CL40&gt;CL$7,CM40&gt;CM$7,CN40&gt;CN$7,CO40&gt;CO$7,CP40&gt;CP$7,CQ40&gt;CQ$7,CR40&gt;CR$7,CS40&gt;CS$7,CT40&gt;CT$7,CU40&gt;CU$7,CV40&gt;CV$7,CW40&gt;CW$7,CX40&gt;CX$7,CY40&gt;CY$7,CZ40&gt;CZ$7,DA40&gt;DA$7,DB40&gt;DB$7,DC40&gt;DC$7,DD40&gt;DD$7,DE40&gt;DE$7),"",IF(SUM(CG40:DE40)=0,"",SUM(CG40:DE40))))))</f>
        <v/>
      </c>
      <c r="DG40" s="137">
        <v>33</v>
      </c>
      <c r="DH40" s="291"/>
      <c r="DI40" s="291"/>
      <c r="DJ40" s="291"/>
      <c r="DK40" s="291"/>
      <c r="DL40" s="291"/>
      <c r="DM40" s="291"/>
      <c r="DN40" s="291"/>
      <c r="DO40" s="291"/>
      <c r="DP40" s="291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8"/>
      <c r="EG40" s="138" t="str">
        <f>IF('2.Students Name'!$R37="NQ","NQ",IF('2.Students Name'!$R37="I","I",IF('2.Students Name'!$R37="T","T",IF(OR(DH40&gt;DH$7,DI40&gt;DI$7,DJ40&gt;DJ$7,DK40&gt;DK$7,DL40&gt;DL$7,DM40&gt;DM$7,DN40&gt;DN$7,DO40&gt;DO$7,DP40&gt;DP$7,DQ40&gt;DQ$7,DR40&gt;DR$7,DS40&gt;DS$7,DT40&gt;DT$7,DU40&gt;DU$7,DV40&gt;DV$7,DW40&gt;DW$7,DX40&gt;DX$7,DY40&gt;DY$7,DZ40&gt;DZ$7,EA40&gt;EA$7,EB40&gt;EB$7,EC40&gt;EC$7,ED40&gt;ED$7,EE40&gt;EE$7,EF40&gt;EF$7),"",IF(SUM(DH40:EF40)=0,"",SUM(DH40:EF40))))))</f>
        <v/>
      </c>
      <c r="EH40" s="137">
        <v>33</v>
      </c>
      <c r="EI40" s="291"/>
      <c r="EJ40" s="291"/>
      <c r="EK40" s="291"/>
      <c r="EL40" s="291"/>
      <c r="EM40" s="291"/>
      <c r="EN40" s="291"/>
      <c r="EO40" s="291"/>
      <c r="EP40" s="291"/>
      <c r="EQ40" s="291"/>
      <c r="ER40" s="292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8"/>
      <c r="FH40" s="138" t="str">
        <f>IF('2.Students Name'!$R37="NQ","NQ",IF('2.Students Name'!$R37="I","I",IF('2.Students Name'!$R37="T","T",IF(OR(EI40&gt;EI$7,EJ40&gt;EJ$7,EK40&gt;EK$7,EL40&gt;EL$7,EM40&gt;EM$7,EN40&gt;EN$7,EO40&gt;EO$7,EP40&gt;EP$7,EQ40&gt;EQ$7,ER40&gt;ER$7,ES40&gt;ES$7,ET40&gt;ET$7,EU40&gt;EU$7,EV40&gt;EV$7,EW40&gt;EW$7,EX40&gt;EX$7,EY40&gt;EY$7,EZ40&gt;EZ$7,FA40&gt;FA$7,FB40&gt;FB$7,FC40&gt;FC$7,FD40&gt;FD$7,FE40&gt;FE$7,FF40&gt;FF$7,FG40&gt;FG$7),"",IF(SUM(EI40:FG40)=0,"",SUM(EI40:FG40))))))</f>
        <v/>
      </c>
      <c r="FI40" s="137">
        <v>33</v>
      </c>
      <c r="FJ40" s="291"/>
      <c r="FK40" s="291"/>
      <c r="FL40" s="291"/>
      <c r="FM40" s="291"/>
      <c r="FN40" s="291"/>
      <c r="FO40" s="291"/>
      <c r="FP40" s="291"/>
      <c r="FQ40" s="291"/>
      <c r="FR40" s="291"/>
      <c r="FS40" s="292"/>
      <c r="FT40" s="292"/>
      <c r="FU40" s="292"/>
      <c r="FV40" s="292"/>
      <c r="FW40" s="292"/>
      <c r="FX40" s="292"/>
      <c r="FY40" s="292"/>
      <c r="FZ40" s="292"/>
      <c r="GA40" s="292"/>
      <c r="GB40" s="292"/>
      <c r="GC40" s="292"/>
      <c r="GD40" s="292"/>
      <c r="GE40" s="292"/>
      <c r="GF40" s="292"/>
      <c r="GG40" s="292"/>
      <c r="GH40" s="298"/>
      <c r="GI40" s="138" t="str">
        <f>IF('2.Students Name'!$R37="NQ","NQ",IF('2.Students Name'!$R37="I","I",IF('2.Students Name'!$R37="T","T",IF(OR(FJ40&gt;FJ$7,FK40&gt;FK$7,FL40&gt;FL$7,FM40&gt;FM$7,FN40&gt;FN$7,FO40&gt;FO$7,FP40&gt;FP$7,FQ40&gt;FQ$7,FR40&gt;FR$7,FS40&gt;FS$7,FT40&gt;FT$7,FU40&gt;FU$7,FV40&gt;FV$7,FW40&gt;FW$7,FX40&gt;FX$7,FY40&gt;FY$7,FZ40&gt;FZ$7,GA40&gt;GA$7,GB40&gt;GB$7,GC40&gt;GC$7,GD40&gt;GD$7,GE40&gt;GE$7,GF40&gt;GF$7,GG40&gt;GG$7,GH40&gt;GH$7),"",IF(SUM(FJ40:GH40)=0,"",SUM(FJ40:GH40))))))</f>
        <v/>
      </c>
      <c r="GJ40" s="137">
        <v>33</v>
      </c>
      <c r="GK40" s="291"/>
      <c r="GL40" s="291"/>
      <c r="GM40" s="291"/>
      <c r="GN40" s="291"/>
      <c r="GO40" s="291"/>
      <c r="GP40" s="291"/>
      <c r="GQ40" s="291"/>
      <c r="GR40" s="291"/>
      <c r="GS40" s="291"/>
      <c r="GT40" s="292"/>
      <c r="GU40" s="292"/>
      <c r="GV40" s="292"/>
      <c r="GW40" s="292"/>
      <c r="GX40" s="292"/>
      <c r="GY40" s="292"/>
      <c r="GZ40" s="292"/>
      <c r="HA40" s="292"/>
      <c r="HB40" s="292"/>
      <c r="HC40" s="292"/>
      <c r="HD40" s="292"/>
      <c r="HE40" s="292"/>
      <c r="HF40" s="292"/>
      <c r="HG40" s="292"/>
      <c r="HH40" s="292"/>
      <c r="HI40" s="298"/>
      <c r="HJ40" s="138" t="str">
        <f>IF('2.Students Name'!$R37="NQ","NQ",IF('2.Students Name'!$R37="I","I",IF('2.Students Name'!$R37="T","T",IF(OR(GK40&gt;GK$7,GL40&gt;GL$7,GM40&gt;GM$7,GN40&gt;GN$7,GO40&gt;GO$7,GP40&gt;GP$7,GQ40&gt;GQ$7,GR40&gt;GR$7,GS40&gt;GS$7,GT40&gt;GT$7,GU40&gt;GU$7,GV40&gt;GV$7,GW40&gt;GW$7,GX40&gt;GX$7,GY40&gt;GY$7,GZ40&gt;GZ$7,HA40&gt;HA$7,HB40&gt;HB$7,HC40&gt;HC$7,HD40&gt;HD$7,HE40&gt;HE$7,HF40&gt;HF$7,HG40&gt;HG$7,HH40&gt;HH$7,HI40&gt;HI$7),"",IF(SUM(GK40:HI40)=0,"",SUM(GK40:HI40))))))</f>
        <v/>
      </c>
      <c r="HK40" s="244"/>
    </row>
    <row r="41" spans="1:219" ht="18" customHeight="1">
      <c r="A41" s="85" t="str">
        <f>IF('2.Students Name'!C38="","",'2.Students Name'!C38)</f>
        <v/>
      </c>
      <c r="B41" s="86" t="str">
        <f>IF('2.Students Name'!D38="","",'2.Students Name'!D38)</f>
        <v/>
      </c>
      <c r="C41" s="137">
        <v>34</v>
      </c>
      <c r="D41" s="291"/>
      <c r="E41" s="291"/>
      <c r="F41" s="291"/>
      <c r="G41" s="291"/>
      <c r="H41" s="291"/>
      <c r="I41" s="291"/>
      <c r="J41" s="291"/>
      <c r="K41" s="291"/>
      <c r="L41" s="291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8"/>
      <c r="AC41" s="138" t="str">
        <f>IF('2.Students Name'!$R38="NQ","NQ",IF('2.Students Name'!$R38="I","I",IF('2.Students Name'!$R38="T","T",IF(OR(D41&gt;D$7,E41&gt;E$7,F41&gt;F$7,G41&gt;G$7,H41&gt;H$7,I41&gt;I$7,J41&gt;J$7,K41&gt;K$7,L41&gt;L$7,M41&gt;M$7,N41&gt;N$7,O41&gt;O$7,P41&gt;P$7,Q41&gt;Q$7,R41&gt;R$7,S41&gt;S$7,T41&gt;T$7,U41&gt;U$7,V41&gt;V$7,W41&gt;W$7,X41&gt;X$7,Y41&gt;Y$7,Z41&gt;Z$7,AA41&gt;AA$7,AB41&gt;AB$7),"",IF(SUM(D41:AB41)=0,"",SUM(D41:AB41))))))</f>
        <v/>
      </c>
      <c r="AD41" s="137">
        <v>34</v>
      </c>
      <c r="AE41" s="291"/>
      <c r="AF41" s="291"/>
      <c r="AG41" s="291"/>
      <c r="AH41" s="291"/>
      <c r="AI41" s="291"/>
      <c r="AJ41" s="291"/>
      <c r="AK41" s="291"/>
      <c r="AL41" s="291"/>
      <c r="AM41" s="291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8"/>
      <c r="BD41" s="138" t="str">
        <f>IF('2.Students Name'!$R38="NQ","NQ",IF('2.Students Name'!$R38="I","I",IF('2.Students Name'!$R38="T","T",IF(OR(AE41&gt;AE$7,AF41&gt;AF$7,AG41&gt;AG$7,AH41&gt;AH$7,AI41&gt;AI$7,AJ41&gt;AJ$7,AK41&gt;AK$7,AL41&gt;AL$7,AM41&gt;AM$7,AN41&gt;AN$7,AO41&gt;AO$7,AP41&gt;AP$7,AQ41&gt;AQ$7,AR41&gt;AR$7,AS41&gt;AS$7,AT41&gt;AT$7,AU41&gt;AU$7,AV41&gt;AV$7,AW41&gt;AW$7,AX41&gt;AX$7,AY41&gt;AY$7,AZ41&gt;AZ$7,BA41&gt;BA$7,BB41&gt;BB$7,BC41&gt;BC$7),"",IF(SUM(AE41:BC41)=0,"",SUM(AE41:BC41))))))</f>
        <v/>
      </c>
      <c r="BE41" s="137">
        <v>34</v>
      </c>
      <c r="BF41" s="291"/>
      <c r="BG41" s="291"/>
      <c r="BH41" s="291"/>
      <c r="BI41" s="291"/>
      <c r="BJ41" s="291"/>
      <c r="BK41" s="291"/>
      <c r="BL41" s="291"/>
      <c r="BM41" s="291"/>
      <c r="BN41" s="291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8"/>
      <c r="CE41" s="138" t="str">
        <f>IF('2.Students Name'!$R38="NQ","NQ",IF('2.Students Name'!$R38="I","I",IF('2.Students Name'!$R38="T","T",IF(OR(BF41&gt;BF$7,BG41&gt;BG$7,BH41&gt;BH$7,BI41&gt;BI$7,BJ41&gt;BJ$7,BK41&gt;BK$7,BL41&gt;BL$7,BM41&gt;BM$7,BN41&gt;BN$7,BO41&gt;BO$7,BP41&gt;BP$7,BQ41&gt;BQ$7,BR41&gt;BR$7,BS41&gt;BS$7,BT41&gt;BT$7,BU41&gt;BU$7,BV41&gt;BV$7,BW41&gt;BW$7,BX41&gt;BX$7,BY41&gt;BY$7,BZ41&gt;BZ$7,CA41&gt;CA$7,CB41&gt;CB$7,CC41&gt;CC$7,CD41&gt;CD$7),"",IF(SUM(BF41:CD41)=0,"",SUM(BF41:CD41))))))</f>
        <v/>
      </c>
      <c r="CF41" s="137">
        <v>34</v>
      </c>
      <c r="CG41" s="291"/>
      <c r="CH41" s="291"/>
      <c r="CI41" s="291"/>
      <c r="CJ41" s="291"/>
      <c r="CK41" s="291"/>
      <c r="CL41" s="291"/>
      <c r="CM41" s="291"/>
      <c r="CN41" s="291"/>
      <c r="CO41" s="291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8"/>
      <c r="DF41" s="138" t="str">
        <f>IF('2.Students Name'!$R38="NQ","NQ",IF('2.Students Name'!$R38="I","I",IF('2.Students Name'!$R38="T","T",IF(OR(CG41&gt;CG$7,CH41&gt;CH$7,CI41&gt;CI$7,CJ41&gt;CJ$7,CK41&gt;CK$7,CL41&gt;CL$7,CM41&gt;CM$7,CN41&gt;CN$7,CO41&gt;CO$7,CP41&gt;CP$7,CQ41&gt;CQ$7,CR41&gt;CR$7,CS41&gt;CS$7,CT41&gt;CT$7,CU41&gt;CU$7,CV41&gt;CV$7,CW41&gt;CW$7,CX41&gt;CX$7,CY41&gt;CY$7,CZ41&gt;CZ$7,DA41&gt;DA$7,DB41&gt;DB$7,DC41&gt;DC$7,DD41&gt;DD$7,DE41&gt;DE$7),"",IF(SUM(CG41:DE41)=0,"",SUM(CG41:DE41))))))</f>
        <v/>
      </c>
      <c r="DG41" s="137">
        <v>34</v>
      </c>
      <c r="DH41" s="291"/>
      <c r="DI41" s="291"/>
      <c r="DJ41" s="291"/>
      <c r="DK41" s="291"/>
      <c r="DL41" s="291"/>
      <c r="DM41" s="291"/>
      <c r="DN41" s="291"/>
      <c r="DO41" s="291"/>
      <c r="DP41" s="291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8"/>
      <c r="EG41" s="138" t="str">
        <f>IF('2.Students Name'!$R38="NQ","NQ",IF('2.Students Name'!$R38="I","I",IF('2.Students Name'!$R38="T","T",IF(OR(DH41&gt;DH$7,DI41&gt;DI$7,DJ41&gt;DJ$7,DK41&gt;DK$7,DL41&gt;DL$7,DM41&gt;DM$7,DN41&gt;DN$7,DO41&gt;DO$7,DP41&gt;DP$7,DQ41&gt;DQ$7,DR41&gt;DR$7,DS41&gt;DS$7,DT41&gt;DT$7,DU41&gt;DU$7,DV41&gt;DV$7,DW41&gt;DW$7,DX41&gt;DX$7,DY41&gt;DY$7,DZ41&gt;DZ$7,EA41&gt;EA$7,EB41&gt;EB$7,EC41&gt;EC$7,ED41&gt;ED$7,EE41&gt;EE$7,EF41&gt;EF$7),"",IF(SUM(DH41:EF41)=0,"",SUM(DH41:EF41))))))</f>
        <v/>
      </c>
      <c r="EH41" s="137">
        <v>34</v>
      </c>
      <c r="EI41" s="291"/>
      <c r="EJ41" s="291"/>
      <c r="EK41" s="291"/>
      <c r="EL41" s="291"/>
      <c r="EM41" s="291"/>
      <c r="EN41" s="291"/>
      <c r="EO41" s="291"/>
      <c r="EP41" s="291"/>
      <c r="EQ41" s="291"/>
      <c r="ER41" s="292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8"/>
      <c r="FH41" s="138" t="str">
        <f>IF('2.Students Name'!$R38="NQ","NQ",IF('2.Students Name'!$R38="I","I",IF('2.Students Name'!$R38="T","T",IF(OR(EI41&gt;EI$7,EJ41&gt;EJ$7,EK41&gt;EK$7,EL41&gt;EL$7,EM41&gt;EM$7,EN41&gt;EN$7,EO41&gt;EO$7,EP41&gt;EP$7,EQ41&gt;EQ$7,ER41&gt;ER$7,ES41&gt;ES$7,ET41&gt;ET$7,EU41&gt;EU$7,EV41&gt;EV$7,EW41&gt;EW$7,EX41&gt;EX$7,EY41&gt;EY$7,EZ41&gt;EZ$7,FA41&gt;FA$7,FB41&gt;FB$7,FC41&gt;FC$7,FD41&gt;FD$7,FE41&gt;FE$7,FF41&gt;FF$7,FG41&gt;FG$7),"",IF(SUM(EI41:FG41)=0,"",SUM(EI41:FG41))))))</f>
        <v/>
      </c>
      <c r="FI41" s="137">
        <v>34</v>
      </c>
      <c r="FJ41" s="291"/>
      <c r="FK41" s="291"/>
      <c r="FL41" s="291"/>
      <c r="FM41" s="291"/>
      <c r="FN41" s="291"/>
      <c r="FO41" s="291"/>
      <c r="FP41" s="291"/>
      <c r="FQ41" s="291"/>
      <c r="FR41" s="291"/>
      <c r="FS41" s="292"/>
      <c r="FT41" s="292"/>
      <c r="FU41" s="292"/>
      <c r="FV41" s="292"/>
      <c r="FW41" s="292"/>
      <c r="FX41" s="292"/>
      <c r="FY41" s="292"/>
      <c r="FZ41" s="292"/>
      <c r="GA41" s="292"/>
      <c r="GB41" s="292"/>
      <c r="GC41" s="292"/>
      <c r="GD41" s="292"/>
      <c r="GE41" s="292"/>
      <c r="GF41" s="292"/>
      <c r="GG41" s="292"/>
      <c r="GH41" s="298"/>
      <c r="GI41" s="138" t="str">
        <f>IF('2.Students Name'!$R38="NQ","NQ",IF('2.Students Name'!$R38="I","I",IF('2.Students Name'!$R38="T","T",IF(OR(FJ41&gt;FJ$7,FK41&gt;FK$7,FL41&gt;FL$7,FM41&gt;FM$7,FN41&gt;FN$7,FO41&gt;FO$7,FP41&gt;FP$7,FQ41&gt;FQ$7,FR41&gt;FR$7,FS41&gt;FS$7,FT41&gt;FT$7,FU41&gt;FU$7,FV41&gt;FV$7,FW41&gt;FW$7,FX41&gt;FX$7,FY41&gt;FY$7,FZ41&gt;FZ$7,GA41&gt;GA$7,GB41&gt;GB$7,GC41&gt;GC$7,GD41&gt;GD$7,GE41&gt;GE$7,GF41&gt;GF$7,GG41&gt;GG$7,GH41&gt;GH$7),"",IF(SUM(FJ41:GH41)=0,"",SUM(FJ41:GH41))))))</f>
        <v/>
      </c>
      <c r="GJ41" s="137">
        <v>34</v>
      </c>
      <c r="GK41" s="291"/>
      <c r="GL41" s="291"/>
      <c r="GM41" s="291"/>
      <c r="GN41" s="291"/>
      <c r="GO41" s="291"/>
      <c r="GP41" s="291"/>
      <c r="GQ41" s="291"/>
      <c r="GR41" s="291"/>
      <c r="GS41" s="291"/>
      <c r="GT41" s="292"/>
      <c r="GU41" s="292"/>
      <c r="GV41" s="292"/>
      <c r="GW41" s="292"/>
      <c r="GX41" s="292"/>
      <c r="GY41" s="292"/>
      <c r="GZ41" s="292"/>
      <c r="HA41" s="292"/>
      <c r="HB41" s="292"/>
      <c r="HC41" s="292"/>
      <c r="HD41" s="292"/>
      <c r="HE41" s="292"/>
      <c r="HF41" s="292"/>
      <c r="HG41" s="292"/>
      <c r="HH41" s="292"/>
      <c r="HI41" s="298"/>
      <c r="HJ41" s="138" t="str">
        <f>IF('2.Students Name'!$R38="NQ","NQ",IF('2.Students Name'!$R38="I","I",IF('2.Students Name'!$R38="T","T",IF(OR(GK41&gt;GK$7,GL41&gt;GL$7,GM41&gt;GM$7,GN41&gt;GN$7,GO41&gt;GO$7,GP41&gt;GP$7,GQ41&gt;GQ$7,GR41&gt;GR$7,GS41&gt;GS$7,GT41&gt;GT$7,GU41&gt;GU$7,GV41&gt;GV$7,GW41&gt;GW$7,GX41&gt;GX$7,GY41&gt;GY$7,GZ41&gt;GZ$7,HA41&gt;HA$7,HB41&gt;HB$7,HC41&gt;HC$7,HD41&gt;HD$7,HE41&gt;HE$7,HF41&gt;HF$7,HG41&gt;HG$7,HH41&gt;HH$7,HI41&gt;HI$7),"",IF(SUM(GK41:HI41)=0,"",SUM(GK41:HI41))))))</f>
        <v/>
      </c>
      <c r="HK41" s="244"/>
    </row>
    <row r="42" spans="1:219" ht="18" customHeight="1">
      <c r="A42" s="85" t="str">
        <f>IF('2.Students Name'!C39="","",'2.Students Name'!C39)</f>
        <v/>
      </c>
      <c r="B42" s="86" t="str">
        <f>IF('2.Students Name'!D39="","",'2.Students Name'!D39)</f>
        <v/>
      </c>
      <c r="C42" s="137">
        <v>35</v>
      </c>
      <c r="D42" s="291"/>
      <c r="E42" s="291"/>
      <c r="F42" s="291"/>
      <c r="G42" s="291"/>
      <c r="H42" s="291"/>
      <c r="I42" s="291"/>
      <c r="J42" s="291"/>
      <c r="K42" s="291"/>
      <c r="L42" s="291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8"/>
      <c r="AC42" s="138" t="str">
        <f>IF('2.Students Name'!$R39="NQ","NQ",IF('2.Students Name'!$R39="I","I",IF('2.Students Name'!$R39="T","T",IF(OR(D42&gt;D$7,E42&gt;E$7,F42&gt;F$7,G42&gt;G$7,H42&gt;H$7,I42&gt;I$7,J42&gt;J$7,K42&gt;K$7,L42&gt;L$7,M42&gt;M$7,N42&gt;N$7,O42&gt;O$7,P42&gt;P$7,Q42&gt;Q$7,R42&gt;R$7,S42&gt;S$7,T42&gt;T$7,U42&gt;U$7,V42&gt;V$7,W42&gt;W$7,X42&gt;X$7,Y42&gt;Y$7,Z42&gt;Z$7,AA42&gt;AA$7,AB42&gt;AB$7),"",IF(SUM(D42:AB42)=0,"",SUM(D42:AB42))))))</f>
        <v/>
      </c>
      <c r="AD42" s="137">
        <v>35</v>
      </c>
      <c r="AE42" s="291"/>
      <c r="AF42" s="291"/>
      <c r="AG42" s="291"/>
      <c r="AH42" s="291"/>
      <c r="AI42" s="291"/>
      <c r="AJ42" s="291"/>
      <c r="AK42" s="291"/>
      <c r="AL42" s="291"/>
      <c r="AM42" s="291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8"/>
      <c r="BD42" s="138" t="str">
        <f>IF('2.Students Name'!$R39="NQ","NQ",IF('2.Students Name'!$R39="I","I",IF('2.Students Name'!$R39="T","T",IF(OR(AE42&gt;AE$7,AF42&gt;AF$7,AG42&gt;AG$7,AH42&gt;AH$7,AI42&gt;AI$7,AJ42&gt;AJ$7,AK42&gt;AK$7,AL42&gt;AL$7,AM42&gt;AM$7,AN42&gt;AN$7,AO42&gt;AO$7,AP42&gt;AP$7,AQ42&gt;AQ$7,AR42&gt;AR$7,AS42&gt;AS$7,AT42&gt;AT$7,AU42&gt;AU$7,AV42&gt;AV$7,AW42&gt;AW$7,AX42&gt;AX$7,AY42&gt;AY$7,AZ42&gt;AZ$7,BA42&gt;BA$7,BB42&gt;BB$7,BC42&gt;BC$7),"",IF(SUM(AE42:BC42)=0,"",SUM(AE42:BC42))))))</f>
        <v/>
      </c>
      <c r="BE42" s="137">
        <v>35</v>
      </c>
      <c r="BF42" s="291"/>
      <c r="BG42" s="291"/>
      <c r="BH42" s="291"/>
      <c r="BI42" s="291"/>
      <c r="BJ42" s="291"/>
      <c r="BK42" s="291"/>
      <c r="BL42" s="291"/>
      <c r="BM42" s="291"/>
      <c r="BN42" s="291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8"/>
      <c r="CE42" s="138" t="str">
        <f>IF('2.Students Name'!$R39="NQ","NQ",IF('2.Students Name'!$R39="I","I",IF('2.Students Name'!$R39="T","T",IF(OR(BF42&gt;BF$7,BG42&gt;BG$7,BH42&gt;BH$7,BI42&gt;BI$7,BJ42&gt;BJ$7,BK42&gt;BK$7,BL42&gt;BL$7,BM42&gt;BM$7,BN42&gt;BN$7,BO42&gt;BO$7,BP42&gt;BP$7,BQ42&gt;BQ$7,BR42&gt;BR$7,BS42&gt;BS$7,BT42&gt;BT$7,BU42&gt;BU$7,BV42&gt;BV$7,BW42&gt;BW$7,BX42&gt;BX$7,BY42&gt;BY$7,BZ42&gt;BZ$7,CA42&gt;CA$7,CB42&gt;CB$7,CC42&gt;CC$7,CD42&gt;CD$7),"",IF(SUM(BF42:CD42)=0,"",SUM(BF42:CD42))))))</f>
        <v/>
      </c>
      <c r="CF42" s="137">
        <v>35</v>
      </c>
      <c r="CG42" s="291"/>
      <c r="CH42" s="291"/>
      <c r="CI42" s="291"/>
      <c r="CJ42" s="291"/>
      <c r="CK42" s="291"/>
      <c r="CL42" s="291"/>
      <c r="CM42" s="291"/>
      <c r="CN42" s="291"/>
      <c r="CO42" s="291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8"/>
      <c r="DF42" s="138" t="str">
        <f>IF('2.Students Name'!$R39="NQ","NQ",IF('2.Students Name'!$R39="I","I",IF('2.Students Name'!$R39="T","T",IF(OR(CG42&gt;CG$7,CH42&gt;CH$7,CI42&gt;CI$7,CJ42&gt;CJ$7,CK42&gt;CK$7,CL42&gt;CL$7,CM42&gt;CM$7,CN42&gt;CN$7,CO42&gt;CO$7,CP42&gt;CP$7,CQ42&gt;CQ$7,CR42&gt;CR$7,CS42&gt;CS$7,CT42&gt;CT$7,CU42&gt;CU$7,CV42&gt;CV$7,CW42&gt;CW$7,CX42&gt;CX$7,CY42&gt;CY$7,CZ42&gt;CZ$7,DA42&gt;DA$7,DB42&gt;DB$7,DC42&gt;DC$7,DD42&gt;DD$7,DE42&gt;DE$7),"",IF(SUM(CG42:DE42)=0,"",SUM(CG42:DE42))))))</f>
        <v/>
      </c>
      <c r="DG42" s="137">
        <v>35</v>
      </c>
      <c r="DH42" s="291"/>
      <c r="DI42" s="291"/>
      <c r="DJ42" s="291"/>
      <c r="DK42" s="291"/>
      <c r="DL42" s="291"/>
      <c r="DM42" s="291"/>
      <c r="DN42" s="291"/>
      <c r="DO42" s="291"/>
      <c r="DP42" s="291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8"/>
      <c r="EG42" s="138" t="str">
        <f>IF('2.Students Name'!$R39="NQ","NQ",IF('2.Students Name'!$R39="I","I",IF('2.Students Name'!$R39="T","T",IF(OR(DH42&gt;DH$7,DI42&gt;DI$7,DJ42&gt;DJ$7,DK42&gt;DK$7,DL42&gt;DL$7,DM42&gt;DM$7,DN42&gt;DN$7,DO42&gt;DO$7,DP42&gt;DP$7,DQ42&gt;DQ$7,DR42&gt;DR$7,DS42&gt;DS$7,DT42&gt;DT$7,DU42&gt;DU$7,DV42&gt;DV$7,DW42&gt;DW$7,DX42&gt;DX$7,DY42&gt;DY$7,DZ42&gt;DZ$7,EA42&gt;EA$7,EB42&gt;EB$7,EC42&gt;EC$7,ED42&gt;ED$7,EE42&gt;EE$7,EF42&gt;EF$7),"",IF(SUM(DH42:EF42)=0,"",SUM(DH42:EF42))))))</f>
        <v/>
      </c>
      <c r="EH42" s="137">
        <v>35</v>
      </c>
      <c r="EI42" s="291"/>
      <c r="EJ42" s="291"/>
      <c r="EK42" s="291"/>
      <c r="EL42" s="291"/>
      <c r="EM42" s="291"/>
      <c r="EN42" s="291"/>
      <c r="EO42" s="291"/>
      <c r="EP42" s="291"/>
      <c r="EQ42" s="291"/>
      <c r="ER42" s="292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8"/>
      <c r="FH42" s="138" t="str">
        <f>IF('2.Students Name'!$R39="NQ","NQ",IF('2.Students Name'!$R39="I","I",IF('2.Students Name'!$R39="T","T",IF(OR(EI42&gt;EI$7,EJ42&gt;EJ$7,EK42&gt;EK$7,EL42&gt;EL$7,EM42&gt;EM$7,EN42&gt;EN$7,EO42&gt;EO$7,EP42&gt;EP$7,EQ42&gt;EQ$7,ER42&gt;ER$7,ES42&gt;ES$7,ET42&gt;ET$7,EU42&gt;EU$7,EV42&gt;EV$7,EW42&gt;EW$7,EX42&gt;EX$7,EY42&gt;EY$7,EZ42&gt;EZ$7,FA42&gt;FA$7,FB42&gt;FB$7,FC42&gt;FC$7,FD42&gt;FD$7,FE42&gt;FE$7,FF42&gt;FF$7,FG42&gt;FG$7),"",IF(SUM(EI42:FG42)=0,"",SUM(EI42:FG42))))))</f>
        <v/>
      </c>
      <c r="FI42" s="137">
        <v>35</v>
      </c>
      <c r="FJ42" s="291"/>
      <c r="FK42" s="291"/>
      <c r="FL42" s="291"/>
      <c r="FM42" s="291"/>
      <c r="FN42" s="291"/>
      <c r="FO42" s="291"/>
      <c r="FP42" s="291"/>
      <c r="FQ42" s="291"/>
      <c r="FR42" s="291"/>
      <c r="FS42" s="292"/>
      <c r="FT42" s="292"/>
      <c r="FU42" s="292"/>
      <c r="FV42" s="292"/>
      <c r="FW42" s="292"/>
      <c r="FX42" s="292"/>
      <c r="FY42" s="292"/>
      <c r="FZ42" s="292"/>
      <c r="GA42" s="292"/>
      <c r="GB42" s="292"/>
      <c r="GC42" s="292"/>
      <c r="GD42" s="292"/>
      <c r="GE42" s="292"/>
      <c r="GF42" s="292"/>
      <c r="GG42" s="292"/>
      <c r="GH42" s="298"/>
      <c r="GI42" s="138" t="str">
        <f>IF('2.Students Name'!$R39="NQ","NQ",IF('2.Students Name'!$R39="I","I",IF('2.Students Name'!$R39="T","T",IF(OR(FJ42&gt;FJ$7,FK42&gt;FK$7,FL42&gt;FL$7,FM42&gt;FM$7,FN42&gt;FN$7,FO42&gt;FO$7,FP42&gt;FP$7,FQ42&gt;FQ$7,FR42&gt;FR$7,FS42&gt;FS$7,FT42&gt;FT$7,FU42&gt;FU$7,FV42&gt;FV$7,FW42&gt;FW$7,FX42&gt;FX$7,FY42&gt;FY$7,FZ42&gt;FZ$7,GA42&gt;GA$7,GB42&gt;GB$7,GC42&gt;GC$7,GD42&gt;GD$7,GE42&gt;GE$7,GF42&gt;GF$7,GG42&gt;GG$7,GH42&gt;GH$7),"",IF(SUM(FJ42:GH42)=0,"",SUM(FJ42:GH42))))))</f>
        <v/>
      </c>
      <c r="GJ42" s="137">
        <v>35</v>
      </c>
      <c r="GK42" s="291"/>
      <c r="GL42" s="291"/>
      <c r="GM42" s="291"/>
      <c r="GN42" s="291"/>
      <c r="GO42" s="291"/>
      <c r="GP42" s="291"/>
      <c r="GQ42" s="291"/>
      <c r="GR42" s="291"/>
      <c r="GS42" s="291"/>
      <c r="GT42" s="292"/>
      <c r="GU42" s="292"/>
      <c r="GV42" s="292"/>
      <c r="GW42" s="292"/>
      <c r="GX42" s="292"/>
      <c r="GY42" s="292"/>
      <c r="GZ42" s="292"/>
      <c r="HA42" s="292"/>
      <c r="HB42" s="292"/>
      <c r="HC42" s="292"/>
      <c r="HD42" s="292"/>
      <c r="HE42" s="292"/>
      <c r="HF42" s="292"/>
      <c r="HG42" s="292"/>
      <c r="HH42" s="292"/>
      <c r="HI42" s="298"/>
      <c r="HJ42" s="138" t="str">
        <f>IF('2.Students Name'!$R39="NQ","NQ",IF('2.Students Name'!$R39="I","I",IF('2.Students Name'!$R39="T","T",IF(OR(GK42&gt;GK$7,GL42&gt;GL$7,GM42&gt;GM$7,GN42&gt;GN$7,GO42&gt;GO$7,GP42&gt;GP$7,GQ42&gt;GQ$7,GR42&gt;GR$7,GS42&gt;GS$7,GT42&gt;GT$7,GU42&gt;GU$7,GV42&gt;GV$7,GW42&gt;GW$7,GX42&gt;GX$7,GY42&gt;GY$7,GZ42&gt;GZ$7,HA42&gt;HA$7,HB42&gt;HB$7,HC42&gt;HC$7,HD42&gt;HD$7,HE42&gt;HE$7,HF42&gt;HF$7,HG42&gt;HG$7,HH42&gt;HH$7,HI42&gt;HI$7),"",IF(SUM(GK42:HI42)=0,"",SUM(GK42:HI42))))))</f>
        <v/>
      </c>
      <c r="HK42" s="244"/>
    </row>
    <row r="43" spans="1:219" ht="18" customHeight="1">
      <c r="A43" s="85" t="str">
        <f>IF('2.Students Name'!C40="","",'2.Students Name'!C40)</f>
        <v/>
      </c>
      <c r="B43" s="86" t="str">
        <f>IF('2.Students Name'!D40="","",'2.Students Name'!D40)</f>
        <v/>
      </c>
      <c r="C43" s="137">
        <v>36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8"/>
      <c r="AC43" s="138" t="str">
        <f>IF('2.Students Name'!$R40="NQ","NQ",IF('2.Students Name'!$R40="I","I",IF('2.Students Name'!$R40="T","T",IF(OR(D43&gt;D$7,E43&gt;E$7,F43&gt;F$7,G43&gt;G$7,H43&gt;H$7,I43&gt;I$7,J43&gt;J$7,K43&gt;K$7,L43&gt;L$7,M43&gt;M$7,N43&gt;N$7,O43&gt;O$7,P43&gt;P$7,Q43&gt;Q$7,R43&gt;R$7,S43&gt;S$7,T43&gt;T$7,U43&gt;U$7,V43&gt;V$7,W43&gt;W$7,X43&gt;X$7,Y43&gt;Y$7,Z43&gt;Z$7,AA43&gt;AA$7,AB43&gt;AB$7),"",IF(SUM(D43:AB43)=0,"",SUM(D43:AB43))))))</f>
        <v/>
      </c>
      <c r="AD43" s="137">
        <v>36</v>
      </c>
      <c r="AE43" s="291"/>
      <c r="AF43" s="291"/>
      <c r="AG43" s="291"/>
      <c r="AH43" s="291"/>
      <c r="AI43" s="291"/>
      <c r="AJ43" s="291"/>
      <c r="AK43" s="291"/>
      <c r="AL43" s="291"/>
      <c r="AM43" s="291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8"/>
      <c r="BD43" s="138" t="str">
        <f>IF('2.Students Name'!$R40="NQ","NQ",IF('2.Students Name'!$R40="I","I",IF('2.Students Name'!$R40="T","T",IF(OR(AE43&gt;AE$7,AF43&gt;AF$7,AG43&gt;AG$7,AH43&gt;AH$7,AI43&gt;AI$7,AJ43&gt;AJ$7,AK43&gt;AK$7,AL43&gt;AL$7,AM43&gt;AM$7,AN43&gt;AN$7,AO43&gt;AO$7,AP43&gt;AP$7,AQ43&gt;AQ$7,AR43&gt;AR$7,AS43&gt;AS$7,AT43&gt;AT$7,AU43&gt;AU$7,AV43&gt;AV$7,AW43&gt;AW$7,AX43&gt;AX$7,AY43&gt;AY$7,AZ43&gt;AZ$7,BA43&gt;BA$7,BB43&gt;BB$7,BC43&gt;BC$7),"",IF(SUM(AE43:BC43)=0,"",SUM(AE43:BC43))))))</f>
        <v/>
      </c>
      <c r="BE43" s="137">
        <v>36</v>
      </c>
      <c r="BF43" s="291"/>
      <c r="BG43" s="291"/>
      <c r="BH43" s="291"/>
      <c r="BI43" s="291"/>
      <c r="BJ43" s="291"/>
      <c r="BK43" s="291"/>
      <c r="BL43" s="291"/>
      <c r="BM43" s="291"/>
      <c r="BN43" s="291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8"/>
      <c r="CE43" s="138" t="str">
        <f>IF('2.Students Name'!$R40="NQ","NQ",IF('2.Students Name'!$R40="I","I",IF('2.Students Name'!$R40="T","T",IF(OR(BF43&gt;BF$7,BG43&gt;BG$7,BH43&gt;BH$7,BI43&gt;BI$7,BJ43&gt;BJ$7,BK43&gt;BK$7,BL43&gt;BL$7,BM43&gt;BM$7,BN43&gt;BN$7,BO43&gt;BO$7,BP43&gt;BP$7,BQ43&gt;BQ$7,BR43&gt;BR$7,BS43&gt;BS$7,BT43&gt;BT$7,BU43&gt;BU$7,BV43&gt;BV$7,BW43&gt;BW$7,BX43&gt;BX$7,BY43&gt;BY$7,BZ43&gt;BZ$7,CA43&gt;CA$7,CB43&gt;CB$7,CC43&gt;CC$7,CD43&gt;CD$7),"",IF(SUM(BF43:CD43)=0,"",SUM(BF43:CD43))))))</f>
        <v/>
      </c>
      <c r="CF43" s="137">
        <v>36</v>
      </c>
      <c r="CG43" s="291"/>
      <c r="CH43" s="291"/>
      <c r="CI43" s="291"/>
      <c r="CJ43" s="291"/>
      <c r="CK43" s="291"/>
      <c r="CL43" s="291"/>
      <c r="CM43" s="291"/>
      <c r="CN43" s="291"/>
      <c r="CO43" s="291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8"/>
      <c r="DF43" s="138" t="str">
        <f>IF('2.Students Name'!$R40="NQ","NQ",IF('2.Students Name'!$R40="I","I",IF('2.Students Name'!$R40="T","T",IF(OR(CG43&gt;CG$7,CH43&gt;CH$7,CI43&gt;CI$7,CJ43&gt;CJ$7,CK43&gt;CK$7,CL43&gt;CL$7,CM43&gt;CM$7,CN43&gt;CN$7,CO43&gt;CO$7,CP43&gt;CP$7,CQ43&gt;CQ$7,CR43&gt;CR$7,CS43&gt;CS$7,CT43&gt;CT$7,CU43&gt;CU$7,CV43&gt;CV$7,CW43&gt;CW$7,CX43&gt;CX$7,CY43&gt;CY$7,CZ43&gt;CZ$7,DA43&gt;DA$7,DB43&gt;DB$7,DC43&gt;DC$7,DD43&gt;DD$7,DE43&gt;DE$7),"",IF(SUM(CG43:DE43)=0,"",SUM(CG43:DE43))))))</f>
        <v/>
      </c>
      <c r="DG43" s="137">
        <v>36</v>
      </c>
      <c r="DH43" s="291"/>
      <c r="DI43" s="291"/>
      <c r="DJ43" s="291"/>
      <c r="DK43" s="291"/>
      <c r="DL43" s="291"/>
      <c r="DM43" s="291"/>
      <c r="DN43" s="291"/>
      <c r="DO43" s="291"/>
      <c r="DP43" s="291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8"/>
      <c r="EG43" s="138" t="str">
        <f>IF('2.Students Name'!$R40="NQ","NQ",IF('2.Students Name'!$R40="I","I",IF('2.Students Name'!$R40="T","T",IF(OR(DH43&gt;DH$7,DI43&gt;DI$7,DJ43&gt;DJ$7,DK43&gt;DK$7,DL43&gt;DL$7,DM43&gt;DM$7,DN43&gt;DN$7,DO43&gt;DO$7,DP43&gt;DP$7,DQ43&gt;DQ$7,DR43&gt;DR$7,DS43&gt;DS$7,DT43&gt;DT$7,DU43&gt;DU$7,DV43&gt;DV$7,DW43&gt;DW$7,DX43&gt;DX$7,DY43&gt;DY$7,DZ43&gt;DZ$7,EA43&gt;EA$7,EB43&gt;EB$7,EC43&gt;EC$7,ED43&gt;ED$7,EE43&gt;EE$7,EF43&gt;EF$7),"",IF(SUM(DH43:EF43)=0,"",SUM(DH43:EF43))))))</f>
        <v/>
      </c>
      <c r="EH43" s="137">
        <v>36</v>
      </c>
      <c r="EI43" s="291"/>
      <c r="EJ43" s="291"/>
      <c r="EK43" s="291"/>
      <c r="EL43" s="291"/>
      <c r="EM43" s="291"/>
      <c r="EN43" s="291"/>
      <c r="EO43" s="291"/>
      <c r="EP43" s="291"/>
      <c r="EQ43" s="291"/>
      <c r="ER43" s="292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8"/>
      <c r="FH43" s="138" t="str">
        <f>IF('2.Students Name'!$R40="NQ","NQ",IF('2.Students Name'!$R40="I","I",IF('2.Students Name'!$R40="T","T",IF(OR(EI43&gt;EI$7,EJ43&gt;EJ$7,EK43&gt;EK$7,EL43&gt;EL$7,EM43&gt;EM$7,EN43&gt;EN$7,EO43&gt;EO$7,EP43&gt;EP$7,EQ43&gt;EQ$7,ER43&gt;ER$7,ES43&gt;ES$7,ET43&gt;ET$7,EU43&gt;EU$7,EV43&gt;EV$7,EW43&gt;EW$7,EX43&gt;EX$7,EY43&gt;EY$7,EZ43&gt;EZ$7,FA43&gt;FA$7,FB43&gt;FB$7,FC43&gt;FC$7,FD43&gt;FD$7,FE43&gt;FE$7,FF43&gt;FF$7,FG43&gt;FG$7),"",IF(SUM(EI43:FG43)=0,"",SUM(EI43:FG43))))))</f>
        <v/>
      </c>
      <c r="FI43" s="137">
        <v>36</v>
      </c>
      <c r="FJ43" s="291"/>
      <c r="FK43" s="291"/>
      <c r="FL43" s="291"/>
      <c r="FM43" s="291"/>
      <c r="FN43" s="291"/>
      <c r="FO43" s="291"/>
      <c r="FP43" s="291"/>
      <c r="FQ43" s="291"/>
      <c r="FR43" s="291"/>
      <c r="FS43" s="292"/>
      <c r="FT43" s="292"/>
      <c r="FU43" s="292"/>
      <c r="FV43" s="292"/>
      <c r="FW43" s="292"/>
      <c r="FX43" s="292"/>
      <c r="FY43" s="292"/>
      <c r="FZ43" s="292"/>
      <c r="GA43" s="292"/>
      <c r="GB43" s="292"/>
      <c r="GC43" s="292"/>
      <c r="GD43" s="292"/>
      <c r="GE43" s="292"/>
      <c r="GF43" s="292"/>
      <c r="GG43" s="292"/>
      <c r="GH43" s="298"/>
      <c r="GI43" s="138" t="str">
        <f>IF('2.Students Name'!$R40="NQ","NQ",IF('2.Students Name'!$R40="I","I",IF('2.Students Name'!$R40="T","T",IF(OR(FJ43&gt;FJ$7,FK43&gt;FK$7,FL43&gt;FL$7,FM43&gt;FM$7,FN43&gt;FN$7,FO43&gt;FO$7,FP43&gt;FP$7,FQ43&gt;FQ$7,FR43&gt;FR$7,FS43&gt;FS$7,FT43&gt;FT$7,FU43&gt;FU$7,FV43&gt;FV$7,FW43&gt;FW$7,FX43&gt;FX$7,FY43&gt;FY$7,FZ43&gt;FZ$7,GA43&gt;GA$7,GB43&gt;GB$7,GC43&gt;GC$7,GD43&gt;GD$7,GE43&gt;GE$7,GF43&gt;GF$7,GG43&gt;GG$7,GH43&gt;GH$7),"",IF(SUM(FJ43:GH43)=0,"",SUM(FJ43:GH43))))))</f>
        <v/>
      </c>
      <c r="GJ43" s="137">
        <v>36</v>
      </c>
      <c r="GK43" s="291"/>
      <c r="GL43" s="291"/>
      <c r="GM43" s="291"/>
      <c r="GN43" s="291"/>
      <c r="GO43" s="291"/>
      <c r="GP43" s="291"/>
      <c r="GQ43" s="291"/>
      <c r="GR43" s="291"/>
      <c r="GS43" s="291"/>
      <c r="GT43" s="292"/>
      <c r="GU43" s="292"/>
      <c r="GV43" s="292"/>
      <c r="GW43" s="292"/>
      <c r="GX43" s="292"/>
      <c r="GY43" s="292"/>
      <c r="GZ43" s="292"/>
      <c r="HA43" s="292"/>
      <c r="HB43" s="292"/>
      <c r="HC43" s="292"/>
      <c r="HD43" s="292"/>
      <c r="HE43" s="292"/>
      <c r="HF43" s="292"/>
      <c r="HG43" s="292"/>
      <c r="HH43" s="292"/>
      <c r="HI43" s="298"/>
      <c r="HJ43" s="138" t="str">
        <f>IF('2.Students Name'!$R40="NQ","NQ",IF('2.Students Name'!$R40="I","I",IF('2.Students Name'!$R40="T","T",IF(OR(GK43&gt;GK$7,GL43&gt;GL$7,GM43&gt;GM$7,GN43&gt;GN$7,GO43&gt;GO$7,GP43&gt;GP$7,GQ43&gt;GQ$7,GR43&gt;GR$7,GS43&gt;GS$7,GT43&gt;GT$7,GU43&gt;GU$7,GV43&gt;GV$7,GW43&gt;GW$7,GX43&gt;GX$7,GY43&gt;GY$7,GZ43&gt;GZ$7,HA43&gt;HA$7,HB43&gt;HB$7,HC43&gt;HC$7,HD43&gt;HD$7,HE43&gt;HE$7,HF43&gt;HF$7,HG43&gt;HG$7,HH43&gt;HH$7,HI43&gt;HI$7),"",IF(SUM(GK43:HI43)=0,"",SUM(GK43:HI43))))))</f>
        <v/>
      </c>
      <c r="HK43" s="244"/>
    </row>
    <row r="44" spans="1:219" ht="18" customHeight="1">
      <c r="A44" s="85" t="str">
        <f>IF('2.Students Name'!C41="","",'2.Students Name'!C41)</f>
        <v/>
      </c>
      <c r="B44" s="86" t="str">
        <f>IF('2.Students Name'!D41="","",'2.Students Name'!D41)</f>
        <v/>
      </c>
      <c r="C44" s="137">
        <v>37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8"/>
      <c r="AC44" s="138" t="str">
        <f>IF('2.Students Name'!$R41="NQ","NQ",IF('2.Students Name'!$R41="I","I",IF('2.Students Name'!$R41="T","T",IF(OR(D44&gt;D$7,E44&gt;E$7,F44&gt;F$7,G44&gt;G$7,H44&gt;H$7,I44&gt;I$7,J44&gt;J$7,K44&gt;K$7,L44&gt;L$7,M44&gt;M$7,N44&gt;N$7,O44&gt;O$7,P44&gt;P$7,Q44&gt;Q$7,R44&gt;R$7,S44&gt;S$7,T44&gt;T$7,U44&gt;U$7,V44&gt;V$7,W44&gt;W$7,X44&gt;X$7,Y44&gt;Y$7,Z44&gt;Z$7,AA44&gt;AA$7,AB44&gt;AB$7),"",IF(SUM(D44:AB44)=0,"",SUM(D44:AB44))))))</f>
        <v/>
      </c>
      <c r="AD44" s="137">
        <v>37</v>
      </c>
      <c r="AE44" s="291"/>
      <c r="AF44" s="291"/>
      <c r="AG44" s="291"/>
      <c r="AH44" s="291"/>
      <c r="AI44" s="291"/>
      <c r="AJ44" s="291"/>
      <c r="AK44" s="291"/>
      <c r="AL44" s="291"/>
      <c r="AM44" s="291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8"/>
      <c r="BD44" s="138" t="str">
        <f>IF('2.Students Name'!$R41="NQ","NQ",IF('2.Students Name'!$R41="I","I",IF('2.Students Name'!$R41="T","T",IF(OR(AE44&gt;AE$7,AF44&gt;AF$7,AG44&gt;AG$7,AH44&gt;AH$7,AI44&gt;AI$7,AJ44&gt;AJ$7,AK44&gt;AK$7,AL44&gt;AL$7,AM44&gt;AM$7,AN44&gt;AN$7,AO44&gt;AO$7,AP44&gt;AP$7,AQ44&gt;AQ$7,AR44&gt;AR$7,AS44&gt;AS$7,AT44&gt;AT$7,AU44&gt;AU$7,AV44&gt;AV$7,AW44&gt;AW$7,AX44&gt;AX$7,AY44&gt;AY$7,AZ44&gt;AZ$7,BA44&gt;BA$7,BB44&gt;BB$7,BC44&gt;BC$7),"",IF(SUM(AE44:BC44)=0,"",SUM(AE44:BC44))))))</f>
        <v/>
      </c>
      <c r="BE44" s="137">
        <v>37</v>
      </c>
      <c r="BF44" s="291"/>
      <c r="BG44" s="291"/>
      <c r="BH44" s="291"/>
      <c r="BI44" s="291"/>
      <c r="BJ44" s="291"/>
      <c r="BK44" s="291"/>
      <c r="BL44" s="291"/>
      <c r="BM44" s="291"/>
      <c r="BN44" s="291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8"/>
      <c r="CE44" s="138" t="str">
        <f>IF('2.Students Name'!$R41="NQ","NQ",IF('2.Students Name'!$R41="I","I",IF('2.Students Name'!$R41="T","T",IF(OR(BF44&gt;BF$7,BG44&gt;BG$7,BH44&gt;BH$7,BI44&gt;BI$7,BJ44&gt;BJ$7,BK44&gt;BK$7,BL44&gt;BL$7,BM44&gt;BM$7,BN44&gt;BN$7,BO44&gt;BO$7,BP44&gt;BP$7,BQ44&gt;BQ$7,BR44&gt;BR$7,BS44&gt;BS$7,BT44&gt;BT$7,BU44&gt;BU$7,BV44&gt;BV$7,BW44&gt;BW$7,BX44&gt;BX$7,BY44&gt;BY$7,BZ44&gt;BZ$7,CA44&gt;CA$7,CB44&gt;CB$7,CC44&gt;CC$7,CD44&gt;CD$7),"",IF(SUM(BF44:CD44)=0,"",SUM(BF44:CD44))))))</f>
        <v/>
      </c>
      <c r="CF44" s="137">
        <v>37</v>
      </c>
      <c r="CG44" s="291"/>
      <c r="CH44" s="291"/>
      <c r="CI44" s="291"/>
      <c r="CJ44" s="291"/>
      <c r="CK44" s="291"/>
      <c r="CL44" s="291"/>
      <c r="CM44" s="291"/>
      <c r="CN44" s="291"/>
      <c r="CO44" s="291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8"/>
      <c r="DF44" s="138" t="str">
        <f>IF('2.Students Name'!$R41="NQ","NQ",IF('2.Students Name'!$R41="I","I",IF('2.Students Name'!$R41="T","T",IF(OR(CG44&gt;CG$7,CH44&gt;CH$7,CI44&gt;CI$7,CJ44&gt;CJ$7,CK44&gt;CK$7,CL44&gt;CL$7,CM44&gt;CM$7,CN44&gt;CN$7,CO44&gt;CO$7,CP44&gt;CP$7,CQ44&gt;CQ$7,CR44&gt;CR$7,CS44&gt;CS$7,CT44&gt;CT$7,CU44&gt;CU$7,CV44&gt;CV$7,CW44&gt;CW$7,CX44&gt;CX$7,CY44&gt;CY$7,CZ44&gt;CZ$7,DA44&gt;DA$7,DB44&gt;DB$7,DC44&gt;DC$7,DD44&gt;DD$7,DE44&gt;DE$7),"",IF(SUM(CG44:DE44)=0,"",SUM(CG44:DE44))))))</f>
        <v/>
      </c>
      <c r="DG44" s="137">
        <v>37</v>
      </c>
      <c r="DH44" s="291"/>
      <c r="DI44" s="291"/>
      <c r="DJ44" s="291"/>
      <c r="DK44" s="291"/>
      <c r="DL44" s="291"/>
      <c r="DM44" s="291"/>
      <c r="DN44" s="291"/>
      <c r="DO44" s="291"/>
      <c r="DP44" s="291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8"/>
      <c r="EG44" s="138" t="str">
        <f>IF('2.Students Name'!$R41="NQ","NQ",IF('2.Students Name'!$R41="I","I",IF('2.Students Name'!$R41="T","T",IF(OR(DH44&gt;DH$7,DI44&gt;DI$7,DJ44&gt;DJ$7,DK44&gt;DK$7,DL44&gt;DL$7,DM44&gt;DM$7,DN44&gt;DN$7,DO44&gt;DO$7,DP44&gt;DP$7,DQ44&gt;DQ$7,DR44&gt;DR$7,DS44&gt;DS$7,DT44&gt;DT$7,DU44&gt;DU$7,DV44&gt;DV$7,DW44&gt;DW$7,DX44&gt;DX$7,DY44&gt;DY$7,DZ44&gt;DZ$7,EA44&gt;EA$7,EB44&gt;EB$7,EC44&gt;EC$7,ED44&gt;ED$7,EE44&gt;EE$7,EF44&gt;EF$7),"",IF(SUM(DH44:EF44)=0,"",SUM(DH44:EF44))))))</f>
        <v/>
      </c>
      <c r="EH44" s="137">
        <v>37</v>
      </c>
      <c r="EI44" s="291"/>
      <c r="EJ44" s="291"/>
      <c r="EK44" s="291"/>
      <c r="EL44" s="291"/>
      <c r="EM44" s="291"/>
      <c r="EN44" s="291"/>
      <c r="EO44" s="291"/>
      <c r="EP44" s="291"/>
      <c r="EQ44" s="291"/>
      <c r="ER44" s="292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8"/>
      <c r="FH44" s="138" t="str">
        <f>IF('2.Students Name'!$R41="NQ","NQ",IF('2.Students Name'!$R41="I","I",IF('2.Students Name'!$R41="T","T",IF(OR(EI44&gt;EI$7,EJ44&gt;EJ$7,EK44&gt;EK$7,EL44&gt;EL$7,EM44&gt;EM$7,EN44&gt;EN$7,EO44&gt;EO$7,EP44&gt;EP$7,EQ44&gt;EQ$7,ER44&gt;ER$7,ES44&gt;ES$7,ET44&gt;ET$7,EU44&gt;EU$7,EV44&gt;EV$7,EW44&gt;EW$7,EX44&gt;EX$7,EY44&gt;EY$7,EZ44&gt;EZ$7,FA44&gt;FA$7,FB44&gt;FB$7,FC44&gt;FC$7,FD44&gt;FD$7,FE44&gt;FE$7,FF44&gt;FF$7,FG44&gt;FG$7),"",IF(SUM(EI44:FG44)=0,"",SUM(EI44:FG44))))))</f>
        <v/>
      </c>
      <c r="FI44" s="137">
        <v>37</v>
      </c>
      <c r="FJ44" s="291"/>
      <c r="FK44" s="291"/>
      <c r="FL44" s="291"/>
      <c r="FM44" s="291"/>
      <c r="FN44" s="291"/>
      <c r="FO44" s="291"/>
      <c r="FP44" s="291"/>
      <c r="FQ44" s="291"/>
      <c r="FR44" s="291"/>
      <c r="FS44" s="292"/>
      <c r="FT44" s="292"/>
      <c r="FU44" s="292"/>
      <c r="FV44" s="292"/>
      <c r="FW44" s="292"/>
      <c r="FX44" s="292"/>
      <c r="FY44" s="292"/>
      <c r="FZ44" s="292"/>
      <c r="GA44" s="292"/>
      <c r="GB44" s="292"/>
      <c r="GC44" s="292"/>
      <c r="GD44" s="292"/>
      <c r="GE44" s="292"/>
      <c r="GF44" s="292"/>
      <c r="GG44" s="292"/>
      <c r="GH44" s="298"/>
      <c r="GI44" s="138" t="str">
        <f>IF('2.Students Name'!$R41="NQ","NQ",IF('2.Students Name'!$R41="I","I",IF('2.Students Name'!$R41="T","T",IF(OR(FJ44&gt;FJ$7,FK44&gt;FK$7,FL44&gt;FL$7,FM44&gt;FM$7,FN44&gt;FN$7,FO44&gt;FO$7,FP44&gt;FP$7,FQ44&gt;FQ$7,FR44&gt;FR$7,FS44&gt;FS$7,FT44&gt;FT$7,FU44&gt;FU$7,FV44&gt;FV$7,FW44&gt;FW$7,FX44&gt;FX$7,FY44&gt;FY$7,FZ44&gt;FZ$7,GA44&gt;GA$7,GB44&gt;GB$7,GC44&gt;GC$7,GD44&gt;GD$7,GE44&gt;GE$7,GF44&gt;GF$7,GG44&gt;GG$7,GH44&gt;GH$7),"",IF(SUM(FJ44:GH44)=0,"",SUM(FJ44:GH44))))))</f>
        <v/>
      </c>
      <c r="GJ44" s="137">
        <v>37</v>
      </c>
      <c r="GK44" s="291"/>
      <c r="GL44" s="291"/>
      <c r="GM44" s="291"/>
      <c r="GN44" s="291"/>
      <c r="GO44" s="291"/>
      <c r="GP44" s="291"/>
      <c r="GQ44" s="291"/>
      <c r="GR44" s="291"/>
      <c r="GS44" s="291"/>
      <c r="GT44" s="292"/>
      <c r="GU44" s="292"/>
      <c r="GV44" s="292"/>
      <c r="GW44" s="292"/>
      <c r="GX44" s="292"/>
      <c r="GY44" s="292"/>
      <c r="GZ44" s="292"/>
      <c r="HA44" s="292"/>
      <c r="HB44" s="292"/>
      <c r="HC44" s="292"/>
      <c r="HD44" s="292"/>
      <c r="HE44" s="292"/>
      <c r="HF44" s="292"/>
      <c r="HG44" s="292"/>
      <c r="HH44" s="292"/>
      <c r="HI44" s="298"/>
      <c r="HJ44" s="138" t="str">
        <f>IF('2.Students Name'!$R41="NQ","NQ",IF('2.Students Name'!$R41="I","I",IF('2.Students Name'!$R41="T","T",IF(OR(GK44&gt;GK$7,GL44&gt;GL$7,GM44&gt;GM$7,GN44&gt;GN$7,GO44&gt;GO$7,GP44&gt;GP$7,GQ44&gt;GQ$7,GR44&gt;GR$7,GS44&gt;GS$7,GT44&gt;GT$7,GU44&gt;GU$7,GV44&gt;GV$7,GW44&gt;GW$7,GX44&gt;GX$7,GY44&gt;GY$7,GZ44&gt;GZ$7,HA44&gt;HA$7,HB44&gt;HB$7,HC44&gt;HC$7,HD44&gt;HD$7,HE44&gt;HE$7,HF44&gt;HF$7,HG44&gt;HG$7,HH44&gt;HH$7,HI44&gt;HI$7),"",IF(SUM(GK44:HI44)=0,"",SUM(GK44:HI44))))))</f>
        <v/>
      </c>
      <c r="HK44" s="244"/>
    </row>
    <row r="45" spans="1:219" ht="18" customHeight="1">
      <c r="A45" s="85" t="str">
        <f>IF('2.Students Name'!C42="","",'2.Students Name'!C42)</f>
        <v/>
      </c>
      <c r="B45" s="86" t="str">
        <f>IF('2.Students Name'!D42="","",'2.Students Name'!D42)</f>
        <v/>
      </c>
      <c r="C45" s="137">
        <v>38</v>
      </c>
      <c r="D45" s="291"/>
      <c r="E45" s="291"/>
      <c r="F45" s="291"/>
      <c r="G45" s="291"/>
      <c r="H45" s="291"/>
      <c r="I45" s="291"/>
      <c r="J45" s="291"/>
      <c r="K45" s="291"/>
      <c r="L45" s="291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8"/>
      <c r="AC45" s="138" t="str">
        <f>IF('2.Students Name'!$R42="NQ","NQ",IF('2.Students Name'!$R42="I","I",IF('2.Students Name'!$R42="T","T",IF(OR(D45&gt;D$7,E45&gt;E$7,F45&gt;F$7,G45&gt;G$7,H45&gt;H$7,I45&gt;I$7,J45&gt;J$7,K45&gt;K$7,L45&gt;L$7,M45&gt;M$7,N45&gt;N$7,O45&gt;O$7,P45&gt;P$7,Q45&gt;Q$7,R45&gt;R$7,S45&gt;S$7,T45&gt;T$7,U45&gt;U$7,V45&gt;V$7,W45&gt;W$7,X45&gt;X$7,Y45&gt;Y$7,Z45&gt;Z$7,AA45&gt;AA$7,AB45&gt;AB$7),"",IF(SUM(D45:AB45)=0,"",SUM(D45:AB45))))))</f>
        <v/>
      </c>
      <c r="AD45" s="137">
        <v>38</v>
      </c>
      <c r="AE45" s="291"/>
      <c r="AF45" s="291"/>
      <c r="AG45" s="291"/>
      <c r="AH45" s="291"/>
      <c r="AI45" s="291"/>
      <c r="AJ45" s="291"/>
      <c r="AK45" s="291"/>
      <c r="AL45" s="291"/>
      <c r="AM45" s="291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8"/>
      <c r="BD45" s="138" t="str">
        <f>IF('2.Students Name'!$R42="NQ","NQ",IF('2.Students Name'!$R42="I","I",IF('2.Students Name'!$R42="T","T",IF(OR(AE45&gt;AE$7,AF45&gt;AF$7,AG45&gt;AG$7,AH45&gt;AH$7,AI45&gt;AI$7,AJ45&gt;AJ$7,AK45&gt;AK$7,AL45&gt;AL$7,AM45&gt;AM$7,AN45&gt;AN$7,AO45&gt;AO$7,AP45&gt;AP$7,AQ45&gt;AQ$7,AR45&gt;AR$7,AS45&gt;AS$7,AT45&gt;AT$7,AU45&gt;AU$7,AV45&gt;AV$7,AW45&gt;AW$7,AX45&gt;AX$7,AY45&gt;AY$7,AZ45&gt;AZ$7,BA45&gt;BA$7,BB45&gt;BB$7,BC45&gt;BC$7),"",IF(SUM(AE45:BC45)=0,"",SUM(AE45:BC45))))))</f>
        <v/>
      </c>
      <c r="BE45" s="137">
        <v>38</v>
      </c>
      <c r="BF45" s="291"/>
      <c r="BG45" s="291"/>
      <c r="BH45" s="291"/>
      <c r="BI45" s="291"/>
      <c r="BJ45" s="291"/>
      <c r="BK45" s="291"/>
      <c r="BL45" s="291"/>
      <c r="BM45" s="291"/>
      <c r="BN45" s="291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8"/>
      <c r="CE45" s="138" t="str">
        <f>IF('2.Students Name'!$R42="NQ","NQ",IF('2.Students Name'!$R42="I","I",IF('2.Students Name'!$R42="T","T",IF(OR(BF45&gt;BF$7,BG45&gt;BG$7,BH45&gt;BH$7,BI45&gt;BI$7,BJ45&gt;BJ$7,BK45&gt;BK$7,BL45&gt;BL$7,BM45&gt;BM$7,BN45&gt;BN$7,BO45&gt;BO$7,BP45&gt;BP$7,BQ45&gt;BQ$7,BR45&gt;BR$7,BS45&gt;BS$7,BT45&gt;BT$7,BU45&gt;BU$7,BV45&gt;BV$7,BW45&gt;BW$7,BX45&gt;BX$7,BY45&gt;BY$7,BZ45&gt;BZ$7,CA45&gt;CA$7,CB45&gt;CB$7,CC45&gt;CC$7,CD45&gt;CD$7),"",IF(SUM(BF45:CD45)=0,"",SUM(BF45:CD45))))))</f>
        <v/>
      </c>
      <c r="CF45" s="137">
        <v>38</v>
      </c>
      <c r="CG45" s="291"/>
      <c r="CH45" s="291"/>
      <c r="CI45" s="291"/>
      <c r="CJ45" s="291"/>
      <c r="CK45" s="291"/>
      <c r="CL45" s="291"/>
      <c r="CM45" s="291"/>
      <c r="CN45" s="291"/>
      <c r="CO45" s="291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8"/>
      <c r="DF45" s="138" t="str">
        <f>IF('2.Students Name'!$R42="NQ","NQ",IF('2.Students Name'!$R42="I","I",IF('2.Students Name'!$R42="T","T",IF(OR(CG45&gt;CG$7,CH45&gt;CH$7,CI45&gt;CI$7,CJ45&gt;CJ$7,CK45&gt;CK$7,CL45&gt;CL$7,CM45&gt;CM$7,CN45&gt;CN$7,CO45&gt;CO$7,CP45&gt;CP$7,CQ45&gt;CQ$7,CR45&gt;CR$7,CS45&gt;CS$7,CT45&gt;CT$7,CU45&gt;CU$7,CV45&gt;CV$7,CW45&gt;CW$7,CX45&gt;CX$7,CY45&gt;CY$7,CZ45&gt;CZ$7,DA45&gt;DA$7,DB45&gt;DB$7,DC45&gt;DC$7,DD45&gt;DD$7,DE45&gt;DE$7),"",IF(SUM(CG45:DE45)=0,"",SUM(CG45:DE45))))))</f>
        <v/>
      </c>
      <c r="DG45" s="137">
        <v>38</v>
      </c>
      <c r="DH45" s="291"/>
      <c r="DI45" s="291"/>
      <c r="DJ45" s="291"/>
      <c r="DK45" s="291"/>
      <c r="DL45" s="291"/>
      <c r="DM45" s="291"/>
      <c r="DN45" s="291"/>
      <c r="DO45" s="291"/>
      <c r="DP45" s="291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8"/>
      <c r="EG45" s="138" t="str">
        <f>IF('2.Students Name'!$R42="NQ","NQ",IF('2.Students Name'!$R42="I","I",IF('2.Students Name'!$R42="T","T",IF(OR(DH45&gt;DH$7,DI45&gt;DI$7,DJ45&gt;DJ$7,DK45&gt;DK$7,DL45&gt;DL$7,DM45&gt;DM$7,DN45&gt;DN$7,DO45&gt;DO$7,DP45&gt;DP$7,DQ45&gt;DQ$7,DR45&gt;DR$7,DS45&gt;DS$7,DT45&gt;DT$7,DU45&gt;DU$7,DV45&gt;DV$7,DW45&gt;DW$7,DX45&gt;DX$7,DY45&gt;DY$7,DZ45&gt;DZ$7,EA45&gt;EA$7,EB45&gt;EB$7,EC45&gt;EC$7,ED45&gt;ED$7,EE45&gt;EE$7,EF45&gt;EF$7),"",IF(SUM(DH45:EF45)=0,"",SUM(DH45:EF45))))))</f>
        <v/>
      </c>
      <c r="EH45" s="137">
        <v>38</v>
      </c>
      <c r="EI45" s="291"/>
      <c r="EJ45" s="291"/>
      <c r="EK45" s="291"/>
      <c r="EL45" s="291"/>
      <c r="EM45" s="291"/>
      <c r="EN45" s="291"/>
      <c r="EO45" s="291"/>
      <c r="EP45" s="291"/>
      <c r="EQ45" s="291"/>
      <c r="ER45" s="292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8"/>
      <c r="FH45" s="138" t="str">
        <f>IF('2.Students Name'!$R42="NQ","NQ",IF('2.Students Name'!$R42="I","I",IF('2.Students Name'!$R42="T","T",IF(OR(EI45&gt;EI$7,EJ45&gt;EJ$7,EK45&gt;EK$7,EL45&gt;EL$7,EM45&gt;EM$7,EN45&gt;EN$7,EO45&gt;EO$7,EP45&gt;EP$7,EQ45&gt;EQ$7,ER45&gt;ER$7,ES45&gt;ES$7,ET45&gt;ET$7,EU45&gt;EU$7,EV45&gt;EV$7,EW45&gt;EW$7,EX45&gt;EX$7,EY45&gt;EY$7,EZ45&gt;EZ$7,FA45&gt;FA$7,FB45&gt;FB$7,FC45&gt;FC$7,FD45&gt;FD$7,FE45&gt;FE$7,FF45&gt;FF$7,FG45&gt;FG$7),"",IF(SUM(EI45:FG45)=0,"",SUM(EI45:FG45))))))</f>
        <v/>
      </c>
      <c r="FI45" s="137">
        <v>38</v>
      </c>
      <c r="FJ45" s="291"/>
      <c r="FK45" s="291"/>
      <c r="FL45" s="291"/>
      <c r="FM45" s="291"/>
      <c r="FN45" s="291"/>
      <c r="FO45" s="291"/>
      <c r="FP45" s="291"/>
      <c r="FQ45" s="291"/>
      <c r="FR45" s="291"/>
      <c r="FS45" s="292"/>
      <c r="FT45" s="292"/>
      <c r="FU45" s="292"/>
      <c r="FV45" s="292"/>
      <c r="FW45" s="292"/>
      <c r="FX45" s="292"/>
      <c r="FY45" s="292"/>
      <c r="FZ45" s="292"/>
      <c r="GA45" s="292"/>
      <c r="GB45" s="292"/>
      <c r="GC45" s="292"/>
      <c r="GD45" s="292"/>
      <c r="GE45" s="292"/>
      <c r="GF45" s="292"/>
      <c r="GG45" s="292"/>
      <c r="GH45" s="298"/>
      <c r="GI45" s="138" t="str">
        <f>IF('2.Students Name'!$R42="NQ","NQ",IF('2.Students Name'!$R42="I","I",IF('2.Students Name'!$R42="T","T",IF(OR(FJ45&gt;FJ$7,FK45&gt;FK$7,FL45&gt;FL$7,FM45&gt;FM$7,FN45&gt;FN$7,FO45&gt;FO$7,FP45&gt;FP$7,FQ45&gt;FQ$7,FR45&gt;FR$7,FS45&gt;FS$7,FT45&gt;FT$7,FU45&gt;FU$7,FV45&gt;FV$7,FW45&gt;FW$7,FX45&gt;FX$7,FY45&gt;FY$7,FZ45&gt;FZ$7,GA45&gt;GA$7,GB45&gt;GB$7,GC45&gt;GC$7,GD45&gt;GD$7,GE45&gt;GE$7,GF45&gt;GF$7,GG45&gt;GG$7,GH45&gt;GH$7),"",IF(SUM(FJ45:GH45)=0,"",SUM(FJ45:GH45))))))</f>
        <v/>
      </c>
      <c r="GJ45" s="137">
        <v>38</v>
      </c>
      <c r="GK45" s="291"/>
      <c r="GL45" s="291"/>
      <c r="GM45" s="291"/>
      <c r="GN45" s="291"/>
      <c r="GO45" s="291"/>
      <c r="GP45" s="291"/>
      <c r="GQ45" s="291"/>
      <c r="GR45" s="291"/>
      <c r="GS45" s="291"/>
      <c r="GT45" s="292"/>
      <c r="GU45" s="292"/>
      <c r="GV45" s="292"/>
      <c r="GW45" s="292"/>
      <c r="GX45" s="292"/>
      <c r="GY45" s="292"/>
      <c r="GZ45" s="292"/>
      <c r="HA45" s="292"/>
      <c r="HB45" s="292"/>
      <c r="HC45" s="292"/>
      <c r="HD45" s="292"/>
      <c r="HE45" s="292"/>
      <c r="HF45" s="292"/>
      <c r="HG45" s="292"/>
      <c r="HH45" s="292"/>
      <c r="HI45" s="298"/>
      <c r="HJ45" s="138" t="str">
        <f>IF('2.Students Name'!$R42="NQ","NQ",IF('2.Students Name'!$R42="I","I",IF('2.Students Name'!$R42="T","T",IF(OR(GK45&gt;GK$7,GL45&gt;GL$7,GM45&gt;GM$7,GN45&gt;GN$7,GO45&gt;GO$7,GP45&gt;GP$7,GQ45&gt;GQ$7,GR45&gt;GR$7,GS45&gt;GS$7,GT45&gt;GT$7,GU45&gt;GU$7,GV45&gt;GV$7,GW45&gt;GW$7,GX45&gt;GX$7,GY45&gt;GY$7,GZ45&gt;GZ$7,HA45&gt;HA$7,HB45&gt;HB$7,HC45&gt;HC$7,HD45&gt;HD$7,HE45&gt;HE$7,HF45&gt;HF$7,HG45&gt;HG$7,HH45&gt;HH$7,HI45&gt;HI$7),"",IF(SUM(GK45:HI45)=0,"",SUM(GK45:HI45))))))</f>
        <v/>
      </c>
      <c r="HK45" s="244"/>
    </row>
    <row r="46" spans="1:219" ht="18" customHeight="1">
      <c r="A46" s="85" t="str">
        <f>IF('2.Students Name'!C43="","",'2.Students Name'!C43)</f>
        <v/>
      </c>
      <c r="B46" s="86" t="str">
        <f>IF('2.Students Name'!D43="","",'2.Students Name'!D43)</f>
        <v/>
      </c>
      <c r="C46" s="137">
        <v>39</v>
      </c>
      <c r="D46" s="291"/>
      <c r="E46" s="291"/>
      <c r="F46" s="291"/>
      <c r="G46" s="291"/>
      <c r="H46" s="291"/>
      <c r="I46" s="291"/>
      <c r="J46" s="291"/>
      <c r="K46" s="291"/>
      <c r="L46" s="291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8"/>
      <c r="AC46" s="138" t="str">
        <f>IF('2.Students Name'!$R43="NQ","NQ",IF('2.Students Name'!$R43="I","I",IF('2.Students Name'!$R43="T","T",IF(OR(D46&gt;D$7,E46&gt;E$7,F46&gt;F$7,G46&gt;G$7,H46&gt;H$7,I46&gt;I$7,J46&gt;J$7,K46&gt;K$7,L46&gt;L$7,M46&gt;M$7,N46&gt;N$7,O46&gt;O$7,P46&gt;P$7,Q46&gt;Q$7,R46&gt;R$7,S46&gt;S$7,T46&gt;T$7,U46&gt;U$7,V46&gt;V$7,W46&gt;W$7,X46&gt;X$7,Y46&gt;Y$7,Z46&gt;Z$7,AA46&gt;AA$7,AB46&gt;AB$7),"",IF(SUM(D46:AB46)=0,"",SUM(D46:AB46))))))</f>
        <v/>
      </c>
      <c r="AD46" s="137">
        <v>39</v>
      </c>
      <c r="AE46" s="291"/>
      <c r="AF46" s="291"/>
      <c r="AG46" s="291"/>
      <c r="AH46" s="291"/>
      <c r="AI46" s="291"/>
      <c r="AJ46" s="291"/>
      <c r="AK46" s="291"/>
      <c r="AL46" s="291"/>
      <c r="AM46" s="291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8"/>
      <c r="BD46" s="138" t="str">
        <f>IF('2.Students Name'!$R43="NQ","NQ",IF('2.Students Name'!$R43="I","I",IF('2.Students Name'!$R43="T","T",IF(OR(AE46&gt;AE$7,AF46&gt;AF$7,AG46&gt;AG$7,AH46&gt;AH$7,AI46&gt;AI$7,AJ46&gt;AJ$7,AK46&gt;AK$7,AL46&gt;AL$7,AM46&gt;AM$7,AN46&gt;AN$7,AO46&gt;AO$7,AP46&gt;AP$7,AQ46&gt;AQ$7,AR46&gt;AR$7,AS46&gt;AS$7,AT46&gt;AT$7,AU46&gt;AU$7,AV46&gt;AV$7,AW46&gt;AW$7,AX46&gt;AX$7,AY46&gt;AY$7,AZ46&gt;AZ$7,BA46&gt;BA$7,BB46&gt;BB$7,BC46&gt;BC$7),"",IF(SUM(AE46:BC46)=0,"",SUM(AE46:BC46))))))</f>
        <v/>
      </c>
      <c r="BE46" s="137">
        <v>39</v>
      </c>
      <c r="BF46" s="291"/>
      <c r="BG46" s="291"/>
      <c r="BH46" s="291"/>
      <c r="BI46" s="291"/>
      <c r="BJ46" s="291"/>
      <c r="BK46" s="291"/>
      <c r="BL46" s="291"/>
      <c r="BM46" s="291"/>
      <c r="BN46" s="291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8"/>
      <c r="CE46" s="138" t="str">
        <f>IF('2.Students Name'!$R43="NQ","NQ",IF('2.Students Name'!$R43="I","I",IF('2.Students Name'!$R43="T","T",IF(OR(BF46&gt;BF$7,BG46&gt;BG$7,BH46&gt;BH$7,BI46&gt;BI$7,BJ46&gt;BJ$7,BK46&gt;BK$7,BL46&gt;BL$7,BM46&gt;BM$7,BN46&gt;BN$7,BO46&gt;BO$7,BP46&gt;BP$7,BQ46&gt;BQ$7,BR46&gt;BR$7,BS46&gt;BS$7,BT46&gt;BT$7,BU46&gt;BU$7,BV46&gt;BV$7,BW46&gt;BW$7,BX46&gt;BX$7,BY46&gt;BY$7,BZ46&gt;BZ$7,CA46&gt;CA$7,CB46&gt;CB$7,CC46&gt;CC$7,CD46&gt;CD$7),"",IF(SUM(BF46:CD46)=0,"",SUM(BF46:CD46))))))</f>
        <v/>
      </c>
      <c r="CF46" s="137">
        <v>39</v>
      </c>
      <c r="CG46" s="291"/>
      <c r="CH46" s="291"/>
      <c r="CI46" s="291"/>
      <c r="CJ46" s="291"/>
      <c r="CK46" s="291"/>
      <c r="CL46" s="291"/>
      <c r="CM46" s="291"/>
      <c r="CN46" s="291"/>
      <c r="CO46" s="291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8"/>
      <c r="DF46" s="138" t="str">
        <f>IF('2.Students Name'!$R43="NQ","NQ",IF('2.Students Name'!$R43="I","I",IF('2.Students Name'!$R43="T","T",IF(OR(CG46&gt;CG$7,CH46&gt;CH$7,CI46&gt;CI$7,CJ46&gt;CJ$7,CK46&gt;CK$7,CL46&gt;CL$7,CM46&gt;CM$7,CN46&gt;CN$7,CO46&gt;CO$7,CP46&gt;CP$7,CQ46&gt;CQ$7,CR46&gt;CR$7,CS46&gt;CS$7,CT46&gt;CT$7,CU46&gt;CU$7,CV46&gt;CV$7,CW46&gt;CW$7,CX46&gt;CX$7,CY46&gt;CY$7,CZ46&gt;CZ$7,DA46&gt;DA$7,DB46&gt;DB$7,DC46&gt;DC$7,DD46&gt;DD$7,DE46&gt;DE$7),"",IF(SUM(CG46:DE46)=0,"",SUM(CG46:DE46))))))</f>
        <v/>
      </c>
      <c r="DG46" s="137">
        <v>39</v>
      </c>
      <c r="DH46" s="291"/>
      <c r="DI46" s="291"/>
      <c r="DJ46" s="291"/>
      <c r="DK46" s="291"/>
      <c r="DL46" s="291"/>
      <c r="DM46" s="291"/>
      <c r="DN46" s="291"/>
      <c r="DO46" s="291"/>
      <c r="DP46" s="291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8"/>
      <c r="EG46" s="138" t="str">
        <f>IF('2.Students Name'!$R43="NQ","NQ",IF('2.Students Name'!$R43="I","I",IF('2.Students Name'!$R43="T","T",IF(OR(DH46&gt;DH$7,DI46&gt;DI$7,DJ46&gt;DJ$7,DK46&gt;DK$7,DL46&gt;DL$7,DM46&gt;DM$7,DN46&gt;DN$7,DO46&gt;DO$7,DP46&gt;DP$7,DQ46&gt;DQ$7,DR46&gt;DR$7,DS46&gt;DS$7,DT46&gt;DT$7,DU46&gt;DU$7,DV46&gt;DV$7,DW46&gt;DW$7,DX46&gt;DX$7,DY46&gt;DY$7,DZ46&gt;DZ$7,EA46&gt;EA$7,EB46&gt;EB$7,EC46&gt;EC$7,ED46&gt;ED$7,EE46&gt;EE$7,EF46&gt;EF$7),"",IF(SUM(DH46:EF46)=0,"",SUM(DH46:EF46))))))</f>
        <v/>
      </c>
      <c r="EH46" s="137">
        <v>39</v>
      </c>
      <c r="EI46" s="291"/>
      <c r="EJ46" s="291"/>
      <c r="EK46" s="291"/>
      <c r="EL46" s="291"/>
      <c r="EM46" s="291"/>
      <c r="EN46" s="291"/>
      <c r="EO46" s="291"/>
      <c r="EP46" s="291"/>
      <c r="EQ46" s="291"/>
      <c r="ER46" s="292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8"/>
      <c r="FH46" s="138" t="str">
        <f>IF('2.Students Name'!$R43="NQ","NQ",IF('2.Students Name'!$R43="I","I",IF('2.Students Name'!$R43="T","T",IF(OR(EI46&gt;EI$7,EJ46&gt;EJ$7,EK46&gt;EK$7,EL46&gt;EL$7,EM46&gt;EM$7,EN46&gt;EN$7,EO46&gt;EO$7,EP46&gt;EP$7,EQ46&gt;EQ$7,ER46&gt;ER$7,ES46&gt;ES$7,ET46&gt;ET$7,EU46&gt;EU$7,EV46&gt;EV$7,EW46&gt;EW$7,EX46&gt;EX$7,EY46&gt;EY$7,EZ46&gt;EZ$7,FA46&gt;FA$7,FB46&gt;FB$7,FC46&gt;FC$7,FD46&gt;FD$7,FE46&gt;FE$7,FF46&gt;FF$7,FG46&gt;FG$7),"",IF(SUM(EI46:FG46)=0,"",SUM(EI46:FG46))))))</f>
        <v/>
      </c>
      <c r="FI46" s="137">
        <v>39</v>
      </c>
      <c r="FJ46" s="291"/>
      <c r="FK46" s="291"/>
      <c r="FL46" s="291"/>
      <c r="FM46" s="291"/>
      <c r="FN46" s="291"/>
      <c r="FO46" s="291"/>
      <c r="FP46" s="291"/>
      <c r="FQ46" s="291"/>
      <c r="FR46" s="291"/>
      <c r="FS46" s="292"/>
      <c r="FT46" s="292"/>
      <c r="FU46" s="292"/>
      <c r="FV46" s="292"/>
      <c r="FW46" s="292"/>
      <c r="FX46" s="292"/>
      <c r="FY46" s="292"/>
      <c r="FZ46" s="292"/>
      <c r="GA46" s="292"/>
      <c r="GB46" s="292"/>
      <c r="GC46" s="292"/>
      <c r="GD46" s="292"/>
      <c r="GE46" s="292"/>
      <c r="GF46" s="292"/>
      <c r="GG46" s="292"/>
      <c r="GH46" s="298"/>
      <c r="GI46" s="138" t="str">
        <f>IF('2.Students Name'!$R43="NQ","NQ",IF('2.Students Name'!$R43="I","I",IF('2.Students Name'!$R43="T","T",IF(OR(FJ46&gt;FJ$7,FK46&gt;FK$7,FL46&gt;FL$7,FM46&gt;FM$7,FN46&gt;FN$7,FO46&gt;FO$7,FP46&gt;FP$7,FQ46&gt;FQ$7,FR46&gt;FR$7,FS46&gt;FS$7,FT46&gt;FT$7,FU46&gt;FU$7,FV46&gt;FV$7,FW46&gt;FW$7,FX46&gt;FX$7,FY46&gt;FY$7,FZ46&gt;FZ$7,GA46&gt;GA$7,GB46&gt;GB$7,GC46&gt;GC$7,GD46&gt;GD$7,GE46&gt;GE$7,GF46&gt;GF$7,GG46&gt;GG$7,GH46&gt;GH$7),"",IF(SUM(FJ46:GH46)=0,"",SUM(FJ46:GH46))))))</f>
        <v/>
      </c>
      <c r="GJ46" s="137">
        <v>39</v>
      </c>
      <c r="GK46" s="291"/>
      <c r="GL46" s="291"/>
      <c r="GM46" s="291"/>
      <c r="GN46" s="291"/>
      <c r="GO46" s="291"/>
      <c r="GP46" s="291"/>
      <c r="GQ46" s="291"/>
      <c r="GR46" s="291"/>
      <c r="GS46" s="291"/>
      <c r="GT46" s="292"/>
      <c r="GU46" s="292"/>
      <c r="GV46" s="292"/>
      <c r="GW46" s="292"/>
      <c r="GX46" s="292"/>
      <c r="GY46" s="292"/>
      <c r="GZ46" s="292"/>
      <c r="HA46" s="292"/>
      <c r="HB46" s="292"/>
      <c r="HC46" s="292"/>
      <c r="HD46" s="292"/>
      <c r="HE46" s="292"/>
      <c r="HF46" s="292"/>
      <c r="HG46" s="292"/>
      <c r="HH46" s="292"/>
      <c r="HI46" s="298"/>
      <c r="HJ46" s="138" t="str">
        <f>IF('2.Students Name'!$R43="NQ","NQ",IF('2.Students Name'!$R43="I","I",IF('2.Students Name'!$R43="T","T",IF(OR(GK46&gt;GK$7,GL46&gt;GL$7,GM46&gt;GM$7,GN46&gt;GN$7,GO46&gt;GO$7,GP46&gt;GP$7,GQ46&gt;GQ$7,GR46&gt;GR$7,GS46&gt;GS$7,GT46&gt;GT$7,GU46&gt;GU$7,GV46&gt;GV$7,GW46&gt;GW$7,GX46&gt;GX$7,GY46&gt;GY$7,GZ46&gt;GZ$7,HA46&gt;HA$7,HB46&gt;HB$7,HC46&gt;HC$7,HD46&gt;HD$7,HE46&gt;HE$7,HF46&gt;HF$7,HG46&gt;HG$7,HH46&gt;HH$7,HI46&gt;HI$7),"",IF(SUM(GK46:HI46)=0,"",SUM(GK46:HI46))))))</f>
        <v/>
      </c>
      <c r="HK46" s="244"/>
    </row>
    <row r="47" spans="1:219" ht="18" customHeight="1">
      <c r="A47" s="85" t="str">
        <f>IF('2.Students Name'!C44="","",'2.Students Name'!C44)</f>
        <v/>
      </c>
      <c r="B47" s="86" t="str">
        <f>IF('2.Students Name'!D44="","",'2.Students Name'!D44)</f>
        <v/>
      </c>
      <c r="C47" s="137">
        <v>40</v>
      </c>
      <c r="D47" s="291"/>
      <c r="E47" s="291"/>
      <c r="F47" s="291"/>
      <c r="G47" s="291"/>
      <c r="H47" s="291"/>
      <c r="I47" s="291"/>
      <c r="J47" s="291"/>
      <c r="K47" s="291"/>
      <c r="L47" s="291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8"/>
      <c r="AC47" s="138" t="str">
        <f>IF('2.Students Name'!$R44="NQ","NQ",IF('2.Students Name'!$R44="I","I",IF('2.Students Name'!$R44="T","T",IF(OR(D47&gt;D$7,E47&gt;E$7,F47&gt;F$7,G47&gt;G$7,H47&gt;H$7,I47&gt;I$7,J47&gt;J$7,K47&gt;K$7,L47&gt;L$7,M47&gt;M$7,N47&gt;N$7,O47&gt;O$7,P47&gt;P$7,Q47&gt;Q$7,R47&gt;R$7,S47&gt;S$7,T47&gt;T$7,U47&gt;U$7,V47&gt;V$7,W47&gt;W$7,X47&gt;X$7,Y47&gt;Y$7,Z47&gt;Z$7,AA47&gt;AA$7,AB47&gt;AB$7),"",IF(SUM(D47:AB47)=0,"",SUM(D47:AB47))))))</f>
        <v/>
      </c>
      <c r="AD47" s="137">
        <v>40</v>
      </c>
      <c r="AE47" s="291"/>
      <c r="AF47" s="291"/>
      <c r="AG47" s="291"/>
      <c r="AH47" s="291"/>
      <c r="AI47" s="291"/>
      <c r="AJ47" s="291"/>
      <c r="AK47" s="291"/>
      <c r="AL47" s="291"/>
      <c r="AM47" s="291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8"/>
      <c r="BD47" s="138" t="str">
        <f>IF('2.Students Name'!$R44="NQ","NQ",IF('2.Students Name'!$R44="I","I",IF('2.Students Name'!$R44="T","T",IF(OR(AE47&gt;AE$7,AF47&gt;AF$7,AG47&gt;AG$7,AH47&gt;AH$7,AI47&gt;AI$7,AJ47&gt;AJ$7,AK47&gt;AK$7,AL47&gt;AL$7,AM47&gt;AM$7,AN47&gt;AN$7,AO47&gt;AO$7,AP47&gt;AP$7,AQ47&gt;AQ$7,AR47&gt;AR$7,AS47&gt;AS$7,AT47&gt;AT$7,AU47&gt;AU$7,AV47&gt;AV$7,AW47&gt;AW$7,AX47&gt;AX$7,AY47&gt;AY$7,AZ47&gt;AZ$7,BA47&gt;BA$7,BB47&gt;BB$7,BC47&gt;BC$7),"",IF(SUM(AE47:BC47)=0,"",SUM(AE47:BC47))))))</f>
        <v/>
      </c>
      <c r="BE47" s="137">
        <v>40</v>
      </c>
      <c r="BF47" s="291"/>
      <c r="BG47" s="291"/>
      <c r="BH47" s="291"/>
      <c r="BI47" s="291"/>
      <c r="BJ47" s="291"/>
      <c r="BK47" s="291"/>
      <c r="BL47" s="291"/>
      <c r="BM47" s="291"/>
      <c r="BN47" s="291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8"/>
      <c r="CE47" s="138" t="str">
        <f>IF('2.Students Name'!$R44="NQ","NQ",IF('2.Students Name'!$R44="I","I",IF('2.Students Name'!$R44="T","T",IF(OR(BF47&gt;BF$7,BG47&gt;BG$7,BH47&gt;BH$7,BI47&gt;BI$7,BJ47&gt;BJ$7,BK47&gt;BK$7,BL47&gt;BL$7,BM47&gt;BM$7,BN47&gt;BN$7,BO47&gt;BO$7,BP47&gt;BP$7,BQ47&gt;BQ$7,BR47&gt;BR$7,BS47&gt;BS$7,BT47&gt;BT$7,BU47&gt;BU$7,BV47&gt;BV$7,BW47&gt;BW$7,BX47&gt;BX$7,BY47&gt;BY$7,BZ47&gt;BZ$7,CA47&gt;CA$7,CB47&gt;CB$7,CC47&gt;CC$7,CD47&gt;CD$7),"",IF(SUM(BF47:CD47)=0,"",SUM(BF47:CD47))))))</f>
        <v/>
      </c>
      <c r="CF47" s="137">
        <v>40</v>
      </c>
      <c r="CG47" s="291"/>
      <c r="CH47" s="291"/>
      <c r="CI47" s="291"/>
      <c r="CJ47" s="291"/>
      <c r="CK47" s="291"/>
      <c r="CL47" s="291"/>
      <c r="CM47" s="291"/>
      <c r="CN47" s="291"/>
      <c r="CO47" s="291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8"/>
      <c r="DF47" s="138" t="str">
        <f>IF('2.Students Name'!$R44="NQ","NQ",IF('2.Students Name'!$R44="I","I",IF('2.Students Name'!$R44="T","T",IF(OR(CG47&gt;CG$7,CH47&gt;CH$7,CI47&gt;CI$7,CJ47&gt;CJ$7,CK47&gt;CK$7,CL47&gt;CL$7,CM47&gt;CM$7,CN47&gt;CN$7,CO47&gt;CO$7,CP47&gt;CP$7,CQ47&gt;CQ$7,CR47&gt;CR$7,CS47&gt;CS$7,CT47&gt;CT$7,CU47&gt;CU$7,CV47&gt;CV$7,CW47&gt;CW$7,CX47&gt;CX$7,CY47&gt;CY$7,CZ47&gt;CZ$7,DA47&gt;DA$7,DB47&gt;DB$7,DC47&gt;DC$7,DD47&gt;DD$7,DE47&gt;DE$7),"",IF(SUM(CG47:DE47)=0,"",SUM(CG47:DE47))))))</f>
        <v/>
      </c>
      <c r="DG47" s="137">
        <v>40</v>
      </c>
      <c r="DH47" s="291"/>
      <c r="DI47" s="291"/>
      <c r="DJ47" s="291"/>
      <c r="DK47" s="291"/>
      <c r="DL47" s="291"/>
      <c r="DM47" s="291"/>
      <c r="DN47" s="291"/>
      <c r="DO47" s="291"/>
      <c r="DP47" s="291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8"/>
      <c r="EG47" s="138" t="str">
        <f>IF('2.Students Name'!$R44="NQ","NQ",IF('2.Students Name'!$R44="I","I",IF('2.Students Name'!$R44="T","T",IF(OR(DH47&gt;DH$7,DI47&gt;DI$7,DJ47&gt;DJ$7,DK47&gt;DK$7,DL47&gt;DL$7,DM47&gt;DM$7,DN47&gt;DN$7,DO47&gt;DO$7,DP47&gt;DP$7,DQ47&gt;DQ$7,DR47&gt;DR$7,DS47&gt;DS$7,DT47&gt;DT$7,DU47&gt;DU$7,DV47&gt;DV$7,DW47&gt;DW$7,DX47&gt;DX$7,DY47&gt;DY$7,DZ47&gt;DZ$7,EA47&gt;EA$7,EB47&gt;EB$7,EC47&gt;EC$7,ED47&gt;ED$7,EE47&gt;EE$7,EF47&gt;EF$7),"",IF(SUM(DH47:EF47)=0,"",SUM(DH47:EF47))))))</f>
        <v/>
      </c>
      <c r="EH47" s="137">
        <v>40</v>
      </c>
      <c r="EI47" s="291"/>
      <c r="EJ47" s="291"/>
      <c r="EK47" s="291"/>
      <c r="EL47" s="291"/>
      <c r="EM47" s="291"/>
      <c r="EN47" s="291"/>
      <c r="EO47" s="291"/>
      <c r="EP47" s="291"/>
      <c r="EQ47" s="291"/>
      <c r="ER47" s="292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8"/>
      <c r="FH47" s="138" t="str">
        <f>IF('2.Students Name'!$R44="NQ","NQ",IF('2.Students Name'!$R44="I","I",IF('2.Students Name'!$R44="T","T",IF(OR(EI47&gt;EI$7,EJ47&gt;EJ$7,EK47&gt;EK$7,EL47&gt;EL$7,EM47&gt;EM$7,EN47&gt;EN$7,EO47&gt;EO$7,EP47&gt;EP$7,EQ47&gt;EQ$7,ER47&gt;ER$7,ES47&gt;ES$7,ET47&gt;ET$7,EU47&gt;EU$7,EV47&gt;EV$7,EW47&gt;EW$7,EX47&gt;EX$7,EY47&gt;EY$7,EZ47&gt;EZ$7,FA47&gt;FA$7,FB47&gt;FB$7,FC47&gt;FC$7,FD47&gt;FD$7,FE47&gt;FE$7,FF47&gt;FF$7,FG47&gt;FG$7),"",IF(SUM(EI47:FG47)=0,"",SUM(EI47:FG47))))))</f>
        <v/>
      </c>
      <c r="FI47" s="137">
        <v>40</v>
      </c>
      <c r="FJ47" s="291"/>
      <c r="FK47" s="291"/>
      <c r="FL47" s="291"/>
      <c r="FM47" s="291"/>
      <c r="FN47" s="291"/>
      <c r="FO47" s="291"/>
      <c r="FP47" s="291"/>
      <c r="FQ47" s="291"/>
      <c r="FR47" s="291"/>
      <c r="FS47" s="292"/>
      <c r="FT47" s="292"/>
      <c r="FU47" s="292"/>
      <c r="FV47" s="292"/>
      <c r="FW47" s="292"/>
      <c r="FX47" s="292"/>
      <c r="FY47" s="292"/>
      <c r="FZ47" s="292"/>
      <c r="GA47" s="292"/>
      <c r="GB47" s="292"/>
      <c r="GC47" s="292"/>
      <c r="GD47" s="292"/>
      <c r="GE47" s="292"/>
      <c r="GF47" s="292"/>
      <c r="GG47" s="292"/>
      <c r="GH47" s="298"/>
      <c r="GI47" s="138" t="str">
        <f>IF('2.Students Name'!$R44="NQ","NQ",IF('2.Students Name'!$R44="I","I",IF('2.Students Name'!$R44="T","T",IF(OR(FJ47&gt;FJ$7,FK47&gt;FK$7,FL47&gt;FL$7,FM47&gt;FM$7,FN47&gt;FN$7,FO47&gt;FO$7,FP47&gt;FP$7,FQ47&gt;FQ$7,FR47&gt;FR$7,FS47&gt;FS$7,FT47&gt;FT$7,FU47&gt;FU$7,FV47&gt;FV$7,FW47&gt;FW$7,FX47&gt;FX$7,FY47&gt;FY$7,FZ47&gt;FZ$7,GA47&gt;GA$7,GB47&gt;GB$7,GC47&gt;GC$7,GD47&gt;GD$7,GE47&gt;GE$7,GF47&gt;GF$7,GG47&gt;GG$7,GH47&gt;GH$7),"",IF(SUM(FJ47:GH47)=0,"",SUM(FJ47:GH47))))))</f>
        <v/>
      </c>
      <c r="GJ47" s="137">
        <v>40</v>
      </c>
      <c r="GK47" s="291"/>
      <c r="GL47" s="291"/>
      <c r="GM47" s="291"/>
      <c r="GN47" s="291"/>
      <c r="GO47" s="291"/>
      <c r="GP47" s="291"/>
      <c r="GQ47" s="291"/>
      <c r="GR47" s="291"/>
      <c r="GS47" s="291"/>
      <c r="GT47" s="292"/>
      <c r="GU47" s="292"/>
      <c r="GV47" s="292"/>
      <c r="GW47" s="292"/>
      <c r="GX47" s="292"/>
      <c r="GY47" s="292"/>
      <c r="GZ47" s="292"/>
      <c r="HA47" s="292"/>
      <c r="HB47" s="292"/>
      <c r="HC47" s="292"/>
      <c r="HD47" s="292"/>
      <c r="HE47" s="292"/>
      <c r="HF47" s="292"/>
      <c r="HG47" s="292"/>
      <c r="HH47" s="292"/>
      <c r="HI47" s="298"/>
      <c r="HJ47" s="138" t="str">
        <f>IF('2.Students Name'!$R44="NQ","NQ",IF('2.Students Name'!$R44="I","I",IF('2.Students Name'!$R44="T","T",IF(OR(GK47&gt;GK$7,GL47&gt;GL$7,GM47&gt;GM$7,GN47&gt;GN$7,GO47&gt;GO$7,GP47&gt;GP$7,GQ47&gt;GQ$7,GR47&gt;GR$7,GS47&gt;GS$7,GT47&gt;GT$7,GU47&gt;GU$7,GV47&gt;GV$7,GW47&gt;GW$7,GX47&gt;GX$7,GY47&gt;GY$7,GZ47&gt;GZ$7,HA47&gt;HA$7,HB47&gt;HB$7,HC47&gt;HC$7,HD47&gt;HD$7,HE47&gt;HE$7,HF47&gt;HF$7,HG47&gt;HG$7,HH47&gt;HH$7,HI47&gt;HI$7),"",IF(SUM(GK47:HI47)=0,"",SUM(GK47:HI47))))))</f>
        <v/>
      </c>
      <c r="HK47" s="244"/>
    </row>
    <row r="48" spans="1:219" ht="18" customHeight="1">
      <c r="A48" s="85" t="str">
        <f>IF('2.Students Name'!C45="","",'2.Students Name'!C45)</f>
        <v/>
      </c>
      <c r="B48" s="86" t="str">
        <f>IF('2.Students Name'!D45="","",'2.Students Name'!D45)</f>
        <v/>
      </c>
      <c r="C48" s="137">
        <v>41</v>
      </c>
      <c r="D48" s="291"/>
      <c r="E48" s="291"/>
      <c r="F48" s="291"/>
      <c r="G48" s="291"/>
      <c r="H48" s="291"/>
      <c r="I48" s="291"/>
      <c r="J48" s="291"/>
      <c r="K48" s="291"/>
      <c r="L48" s="291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8"/>
      <c r="AC48" s="138" t="str">
        <f>IF('2.Students Name'!$R45="NQ","NQ",IF('2.Students Name'!$R45="I","I",IF('2.Students Name'!$R45="T","T",IF(OR(D48&gt;D$7,E48&gt;E$7,F48&gt;F$7,G48&gt;G$7,H48&gt;H$7,I48&gt;I$7,J48&gt;J$7,K48&gt;K$7,L48&gt;L$7,M48&gt;M$7,N48&gt;N$7,O48&gt;O$7,P48&gt;P$7,Q48&gt;Q$7,R48&gt;R$7,S48&gt;S$7,T48&gt;T$7,U48&gt;U$7,V48&gt;V$7,W48&gt;W$7,X48&gt;X$7,Y48&gt;Y$7,Z48&gt;Z$7,AA48&gt;AA$7,AB48&gt;AB$7),"",IF(SUM(D48:AB48)=0,"",SUM(D48:AB48))))))</f>
        <v/>
      </c>
      <c r="AD48" s="137">
        <v>41</v>
      </c>
      <c r="AE48" s="291"/>
      <c r="AF48" s="291"/>
      <c r="AG48" s="291"/>
      <c r="AH48" s="291"/>
      <c r="AI48" s="291"/>
      <c r="AJ48" s="291"/>
      <c r="AK48" s="291"/>
      <c r="AL48" s="291"/>
      <c r="AM48" s="291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8"/>
      <c r="BD48" s="138" t="str">
        <f>IF('2.Students Name'!$R45="NQ","NQ",IF('2.Students Name'!$R45="I","I",IF('2.Students Name'!$R45="T","T",IF(OR(AE48&gt;AE$7,AF48&gt;AF$7,AG48&gt;AG$7,AH48&gt;AH$7,AI48&gt;AI$7,AJ48&gt;AJ$7,AK48&gt;AK$7,AL48&gt;AL$7,AM48&gt;AM$7,AN48&gt;AN$7,AO48&gt;AO$7,AP48&gt;AP$7,AQ48&gt;AQ$7,AR48&gt;AR$7,AS48&gt;AS$7,AT48&gt;AT$7,AU48&gt;AU$7,AV48&gt;AV$7,AW48&gt;AW$7,AX48&gt;AX$7,AY48&gt;AY$7,AZ48&gt;AZ$7,BA48&gt;BA$7,BB48&gt;BB$7,BC48&gt;BC$7),"",IF(SUM(AE48:BC48)=0,"",SUM(AE48:BC48))))))</f>
        <v/>
      </c>
      <c r="BE48" s="137">
        <v>41</v>
      </c>
      <c r="BF48" s="291"/>
      <c r="BG48" s="291"/>
      <c r="BH48" s="291"/>
      <c r="BI48" s="291"/>
      <c r="BJ48" s="291"/>
      <c r="BK48" s="291"/>
      <c r="BL48" s="291"/>
      <c r="BM48" s="291"/>
      <c r="BN48" s="291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8"/>
      <c r="CE48" s="138" t="str">
        <f>IF('2.Students Name'!$R45="NQ","NQ",IF('2.Students Name'!$R45="I","I",IF('2.Students Name'!$R45="T","T",IF(OR(BF48&gt;BF$7,BG48&gt;BG$7,BH48&gt;BH$7,BI48&gt;BI$7,BJ48&gt;BJ$7,BK48&gt;BK$7,BL48&gt;BL$7,BM48&gt;BM$7,BN48&gt;BN$7,BO48&gt;BO$7,BP48&gt;BP$7,BQ48&gt;BQ$7,BR48&gt;BR$7,BS48&gt;BS$7,BT48&gt;BT$7,BU48&gt;BU$7,BV48&gt;BV$7,BW48&gt;BW$7,BX48&gt;BX$7,BY48&gt;BY$7,BZ48&gt;BZ$7,CA48&gt;CA$7,CB48&gt;CB$7,CC48&gt;CC$7,CD48&gt;CD$7),"",IF(SUM(BF48:CD48)=0,"",SUM(BF48:CD48))))))</f>
        <v/>
      </c>
      <c r="CF48" s="137">
        <v>41</v>
      </c>
      <c r="CG48" s="291"/>
      <c r="CH48" s="291"/>
      <c r="CI48" s="291"/>
      <c r="CJ48" s="291"/>
      <c r="CK48" s="291"/>
      <c r="CL48" s="291"/>
      <c r="CM48" s="291"/>
      <c r="CN48" s="291"/>
      <c r="CO48" s="291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8"/>
      <c r="DF48" s="138" t="str">
        <f>IF('2.Students Name'!$R45="NQ","NQ",IF('2.Students Name'!$R45="I","I",IF('2.Students Name'!$R45="T","T",IF(OR(CG48&gt;CG$7,CH48&gt;CH$7,CI48&gt;CI$7,CJ48&gt;CJ$7,CK48&gt;CK$7,CL48&gt;CL$7,CM48&gt;CM$7,CN48&gt;CN$7,CO48&gt;CO$7,CP48&gt;CP$7,CQ48&gt;CQ$7,CR48&gt;CR$7,CS48&gt;CS$7,CT48&gt;CT$7,CU48&gt;CU$7,CV48&gt;CV$7,CW48&gt;CW$7,CX48&gt;CX$7,CY48&gt;CY$7,CZ48&gt;CZ$7,DA48&gt;DA$7,DB48&gt;DB$7,DC48&gt;DC$7,DD48&gt;DD$7,DE48&gt;DE$7),"",IF(SUM(CG48:DE48)=0,"",SUM(CG48:DE48))))))</f>
        <v/>
      </c>
      <c r="DG48" s="137">
        <v>41</v>
      </c>
      <c r="DH48" s="291"/>
      <c r="DI48" s="291"/>
      <c r="DJ48" s="291"/>
      <c r="DK48" s="291"/>
      <c r="DL48" s="291"/>
      <c r="DM48" s="291"/>
      <c r="DN48" s="291"/>
      <c r="DO48" s="291"/>
      <c r="DP48" s="291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8"/>
      <c r="EG48" s="138" t="str">
        <f>IF('2.Students Name'!$R45="NQ","NQ",IF('2.Students Name'!$R45="I","I",IF('2.Students Name'!$R45="T","T",IF(OR(DH48&gt;DH$7,DI48&gt;DI$7,DJ48&gt;DJ$7,DK48&gt;DK$7,DL48&gt;DL$7,DM48&gt;DM$7,DN48&gt;DN$7,DO48&gt;DO$7,DP48&gt;DP$7,DQ48&gt;DQ$7,DR48&gt;DR$7,DS48&gt;DS$7,DT48&gt;DT$7,DU48&gt;DU$7,DV48&gt;DV$7,DW48&gt;DW$7,DX48&gt;DX$7,DY48&gt;DY$7,DZ48&gt;DZ$7,EA48&gt;EA$7,EB48&gt;EB$7,EC48&gt;EC$7,ED48&gt;ED$7,EE48&gt;EE$7,EF48&gt;EF$7),"",IF(SUM(DH48:EF48)=0,"",SUM(DH48:EF48))))))</f>
        <v/>
      </c>
      <c r="EH48" s="137">
        <v>41</v>
      </c>
      <c r="EI48" s="291"/>
      <c r="EJ48" s="291"/>
      <c r="EK48" s="291"/>
      <c r="EL48" s="291"/>
      <c r="EM48" s="291"/>
      <c r="EN48" s="291"/>
      <c r="EO48" s="291"/>
      <c r="EP48" s="291"/>
      <c r="EQ48" s="291"/>
      <c r="ER48" s="292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8"/>
      <c r="FH48" s="138" t="str">
        <f>IF('2.Students Name'!$R45="NQ","NQ",IF('2.Students Name'!$R45="I","I",IF('2.Students Name'!$R45="T","T",IF(OR(EI48&gt;EI$7,EJ48&gt;EJ$7,EK48&gt;EK$7,EL48&gt;EL$7,EM48&gt;EM$7,EN48&gt;EN$7,EO48&gt;EO$7,EP48&gt;EP$7,EQ48&gt;EQ$7,ER48&gt;ER$7,ES48&gt;ES$7,ET48&gt;ET$7,EU48&gt;EU$7,EV48&gt;EV$7,EW48&gt;EW$7,EX48&gt;EX$7,EY48&gt;EY$7,EZ48&gt;EZ$7,FA48&gt;FA$7,FB48&gt;FB$7,FC48&gt;FC$7,FD48&gt;FD$7,FE48&gt;FE$7,FF48&gt;FF$7,FG48&gt;FG$7),"",IF(SUM(EI48:FG48)=0,"",SUM(EI48:FG48))))))</f>
        <v/>
      </c>
      <c r="FI48" s="137">
        <v>41</v>
      </c>
      <c r="FJ48" s="291"/>
      <c r="FK48" s="291"/>
      <c r="FL48" s="291"/>
      <c r="FM48" s="291"/>
      <c r="FN48" s="291"/>
      <c r="FO48" s="291"/>
      <c r="FP48" s="291"/>
      <c r="FQ48" s="291"/>
      <c r="FR48" s="291"/>
      <c r="FS48" s="292"/>
      <c r="FT48" s="292"/>
      <c r="FU48" s="292"/>
      <c r="FV48" s="292"/>
      <c r="FW48" s="292"/>
      <c r="FX48" s="292"/>
      <c r="FY48" s="292"/>
      <c r="FZ48" s="292"/>
      <c r="GA48" s="292"/>
      <c r="GB48" s="292"/>
      <c r="GC48" s="292"/>
      <c r="GD48" s="292"/>
      <c r="GE48" s="292"/>
      <c r="GF48" s="292"/>
      <c r="GG48" s="292"/>
      <c r="GH48" s="298"/>
      <c r="GI48" s="138" t="str">
        <f>IF('2.Students Name'!$R45="NQ","NQ",IF('2.Students Name'!$R45="I","I",IF('2.Students Name'!$R45="T","T",IF(OR(FJ48&gt;FJ$7,FK48&gt;FK$7,FL48&gt;FL$7,FM48&gt;FM$7,FN48&gt;FN$7,FO48&gt;FO$7,FP48&gt;FP$7,FQ48&gt;FQ$7,FR48&gt;FR$7,FS48&gt;FS$7,FT48&gt;FT$7,FU48&gt;FU$7,FV48&gt;FV$7,FW48&gt;FW$7,FX48&gt;FX$7,FY48&gt;FY$7,FZ48&gt;FZ$7,GA48&gt;GA$7,GB48&gt;GB$7,GC48&gt;GC$7,GD48&gt;GD$7,GE48&gt;GE$7,GF48&gt;GF$7,GG48&gt;GG$7,GH48&gt;GH$7),"",IF(SUM(FJ48:GH48)=0,"",SUM(FJ48:GH48))))))</f>
        <v/>
      </c>
      <c r="GJ48" s="137">
        <v>41</v>
      </c>
      <c r="GK48" s="291"/>
      <c r="GL48" s="291"/>
      <c r="GM48" s="291"/>
      <c r="GN48" s="291"/>
      <c r="GO48" s="291"/>
      <c r="GP48" s="291"/>
      <c r="GQ48" s="291"/>
      <c r="GR48" s="291"/>
      <c r="GS48" s="291"/>
      <c r="GT48" s="292"/>
      <c r="GU48" s="292"/>
      <c r="GV48" s="292"/>
      <c r="GW48" s="292"/>
      <c r="GX48" s="292"/>
      <c r="GY48" s="292"/>
      <c r="GZ48" s="292"/>
      <c r="HA48" s="292"/>
      <c r="HB48" s="292"/>
      <c r="HC48" s="292"/>
      <c r="HD48" s="292"/>
      <c r="HE48" s="292"/>
      <c r="HF48" s="292"/>
      <c r="HG48" s="292"/>
      <c r="HH48" s="292"/>
      <c r="HI48" s="298"/>
      <c r="HJ48" s="138" t="str">
        <f>IF('2.Students Name'!$R45="NQ","NQ",IF('2.Students Name'!$R45="I","I",IF('2.Students Name'!$R45="T","T",IF(OR(GK48&gt;GK$7,GL48&gt;GL$7,GM48&gt;GM$7,GN48&gt;GN$7,GO48&gt;GO$7,GP48&gt;GP$7,GQ48&gt;GQ$7,GR48&gt;GR$7,GS48&gt;GS$7,GT48&gt;GT$7,GU48&gt;GU$7,GV48&gt;GV$7,GW48&gt;GW$7,GX48&gt;GX$7,GY48&gt;GY$7,GZ48&gt;GZ$7,HA48&gt;HA$7,HB48&gt;HB$7,HC48&gt;HC$7,HD48&gt;HD$7,HE48&gt;HE$7,HF48&gt;HF$7,HG48&gt;HG$7,HH48&gt;HH$7,HI48&gt;HI$7),"",IF(SUM(GK48:HI48)=0,"",SUM(GK48:HI48))))))</f>
        <v/>
      </c>
      <c r="HK48" s="244"/>
    </row>
    <row r="49" spans="1:219" ht="18" customHeight="1">
      <c r="A49" s="85" t="str">
        <f>IF('2.Students Name'!C46="","",'2.Students Name'!C46)</f>
        <v/>
      </c>
      <c r="B49" s="86" t="str">
        <f>IF('2.Students Name'!D46="","",'2.Students Name'!D46)</f>
        <v/>
      </c>
      <c r="C49" s="137">
        <v>42</v>
      </c>
      <c r="D49" s="291"/>
      <c r="E49" s="291"/>
      <c r="F49" s="291"/>
      <c r="G49" s="291"/>
      <c r="H49" s="291"/>
      <c r="I49" s="291"/>
      <c r="J49" s="291"/>
      <c r="K49" s="291"/>
      <c r="L49" s="291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8"/>
      <c r="AC49" s="138" t="str">
        <f>IF('2.Students Name'!$R46="NQ","NQ",IF('2.Students Name'!$R46="I","I",IF('2.Students Name'!$R46="T","T",IF(OR(D49&gt;D$7,E49&gt;E$7,F49&gt;F$7,G49&gt;G$7,H49&gt;H$7,I49&gt;I$7,J49&gt;J$7,K49&gt;K$7,L49&gt;L$7,M49&gt;M$7,N49&gt;N$7,O49&gt;O$7,P49&gt;P$7,Q49&gt;Q$7,R49&gt;R$7,S49&gt;S$7,T49&gt;T$7,U49&gt;U$7,V49&gt;V$7,W49&gt;W$7,X49&gt;X$7,Y49&gt;Y$7,Z49&gt;Z$7,AA49&gt;AA$7,AB49&gt;AB$7),"",IF(SUM(D49:AB49)=0,"",SUM(D49:AB49))))))</f>
        <v/>
      </c>
      <c r="AD49" s="137">
        <v>42</v>
      </c>
      <c r="AE49" s="291"/>
      <c r="AF49" s="291"/>
      <c r="AG49" s="291"/>
      <c r="AH49" s="291"/>
      <c r="AI49" s="291"/>
      <c r="AJ49" s="291"/>
      <c r="AK49" s="291"/>
      <c r="AL49" s="291"/>
      <c r="AM49" s="291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8"/>
      <c r="BD49" s="138" t="str">
        <f>IF('2.Students Name'!$R46="NQ","NQ",IF('2.Students Name'!$R46="I","I",IF('2.Students Name'!$R46="T","T",IF(OR(AE49&gt;AE$7,AF49&gt;AF$7,AG49&gt;AG$7,AH49&gt;AH$7,AI49&gt;AI$7,AJ49&gt;AJ$7,AK49&gt;AK$7,AL49&gt;AL$7,AM49&gt;AM$7,AN49&gt;AN$7,AO49&gt;AO$7,AP49&gt;AP$7,AQ49&gt;AQ$7,AR49&gt;AR$7,AS49&gt;AS$7,AT49&gt;AT$7,AU49&gt;AU$7,AV49&gt;AV$7,AW49&gt;AW$7,AX49&gt;AX$7,AY49&gt;AY$7,AZ49&gt;AZ$7,BA49&gt;BA$7,BB49&gt;BB$7,BC49&gt;BC$7),"",IF(SUM(AE49:BC49)=0,"",SUM(AE49:BC49))))))</f>
        <v/>
      </c>
      <c r="BE49" s="137">
        <v>42</v>
      </c>
      <c r="BF49" s="291"/>
      <c r="BG49" s="291"/>
      <c r="BH49" s="291"/>
      <c r="BI49" s="291"/>
      <c r="BJ49" s="291"/>
      <c r="BK49" s="291"/>
      <c r="BL49" s="291"/>
      <c r="BM49" s="291"/>
      <c r="BN49" s="291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8"/>
      <c r="CE49" s="138" t="str">
        <f>IF('2.Students Name'!$R46="NQ","NQ",IF('2.Students Name'!$R46="I","I",IF('2.Students Name'!$R46="T","T",IF(OR(BF49&gt;BF$7,BG49&gt;BG$7,BH49&gt;BH$7,BI49&gt;BI$7,BJ49&gt;BJ$7,BK49&gt;BK$7,BL49&gt;BL$7,BM49&gt;BM$7,BN49&gt;BN$7,BO49&gt;BO$7,BP49&gt;BP$7,BQ49&gt;BQ$7,BR49&gt;BR$7,BS49&gt;BS$7,BT49&gt;BT$7,BU49&gt;BU$7,BV49&gt;BV$7,BW49&gt;BW$7,BX49&gt;BX$7,BY49&gt;BY$7,BZ49&gt;BZ$7,CA49&gt;CA$7,CB49&gt;CB$7,CC49&gt;CC$7,CD49&gt;CD$7),"",IF(SUM(BF49:CD49)=0,"",SUM(BF49:CD49))))))</f>
        <v/>
      </c>
      <c r="CF49" s="137">
        <v>42</v>
      </c>
      <c r="CG49" s="291"/>
      <c r="CH49" s="291"/>
      <c r="CI49" s="291"/>
      <c r="CJ49" s="291"/>
      <c r="CK49" s="291"/>
      <c r="CL49" s="291"/>
      <c r="CM49" s="291"/>
      <c r="CN49" s="291"/>
      <c r="CO49" s="291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8"/>
      <c r="DF49" s="138" t="str">
        <f>IF('2.Students Name'!$R46="NQ","NQ",IF('2.Students Name'!$R46="I","I",IF('2.Students Name'!$R46="T","T",IF(OR(CG49&gt;CG$7,CH49&gt;CH$7,CI49&gt;CI$7,CJ49&gt;CJ$7,CK49&gt;CK$7,CL49&gt;CL$7,CM49&gt;CM$7,CN49&gt;CN$7,CO49&gt;CO$7,CP49&gt;CP$7,CQ49&gt;CQ$7,CR49&gt;CR$7,CS49&gt;CS$7,CT49&gt;CT$7,CU49&gt;CU$7,CV49&gt;CV$7,CW49&gt;CW$7,CX49&gt;CX$7,CY49&gt;CY$7,CZ49&gt;CZ$7,DA49&gt;DA$7,DB49&gt;DB$7,DC49&gt;DC$7,DD49&gt;DD$7,DE49&gt;DE$7),"",IF(SUM(CG49:DE49)=0,"",SUM(CG49:DE49))))))</f>
        <v/>
      </c>
      <c r="DG49" s="137">
        <v>42</v>
      </c>
      <c r="DH49" s="291"/>
      <c r="DI49" s="291"/>
      <c r="DJ49" s="291"/>
      <c r="DK49" s="291"/>
      <c r="DL49" s="291"/>
      <c r="DM49" s="291"/>
      <c r="DN49" s="291"/>
      <c r="DO49" s="291"/>
      <c r="DP49" s="291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8"/>
      <c r="EG49" s="138" t="str">
        <f>IF('2.Students Name'!$R46="NQ","NQ",IF('2.Students Name'!$R46="I","I",IF('2.Students Name'!$R46="T","T",IF(OR(DH49&gt;DH$7,DI49&gt;DI$7,DJ49&gt;DJ$7,DK49&gt;DK$7,DL49&gt;DL$7,DM49&gt;DM$7,DN49&gt;DN$7,DO49&gt;DO$7,DP49&gt;DP$7,DQ49&gt;DQ$7,DR49&gt;DR$7,DS49&gt;DS$7,DT49&gt;DT$7,DU49&gt;DU$7,DV49&gt;DV$7,DW49&gt;DW$7,DX49&gt;DX$7,DY49&gt;DY$7,DZ49&gt;DZ$7,EA49&gt;EA$7,EB49&gt;EB$7,EC49&gt;EC$7,ED49&gt;ED$7,EE49&gt;EE$7,EF49&gt;EF$7),"",IF(SUM(DH49:EF49)=0,"",SUM(DH49:EF49))))))</f>
        <v/>
      </c>
      <c r="EH49" s="137">
        <v>42</v>
      </c>
      <c r="EI49" s="291"/>
      <c r="EJ49" s="291"/>
      <c r="EK49" s="291"/>
      <c r="EL49" s="291"/>
      <c r="EM49" s="291"/>
      <c r="EN49" s="291"/>
      <c r="EO49" s="291"/>
      <c r="EP49" s="291"/>
      <c r="EQ49" s="291"/>
      <c r="ER49" s="292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8"/>
      <c r="FH49" s="138" t="str">
        <f>IF('2.Students Name'!$R46="NQ","NQ",IF('2.Students Name'!$R46="I","I",IF('2.Students Name'!$R46="T","T",IF(OR(EI49&gt;EI$7,EJ49&gt;EJ$7,EK49&gt;EK$7,EL49&gt;EL$7,EM49&gt;EM$7,EN49&gt;EN$7,EO49&gt;EO$7,EP49&gt;EP$7,EQ49&gt;EQ$7,ER49&gt;ER$7,ES49&gt;ES$7,ET49&gt;ET$7,EU49&gt;EU$7,EV49&gt;EV$7,EW49&gt;EW$7,EX49&gt;EX$7,EY49&gt;EY$7,EZ49&gt;EZ$7,FA49&gt;FA$7,FB49&gt;FB$7,FC49&gt;FC$7,FD49&gt;FD$7,FE49&gt;FE$7,FF49&gt;FF$7,FG49&gt;FG$7),"",IF(SUM(EI49:FG49)=0,"",SUM(EI49:FG49))))))</f>
        <v/>
      </c>
      <c r="FI49" s="137">
        <v>42</v>
      </c>
      <c r="FJ49" s="291"/>
      <c r="FK49" s="291"/>
      <c r="FL49" s="291"/>
      <c r="FM49" s="291"/>
      <c r="FN49" s="291"/>
      <c r="FO49" s="291"/>
      <c r="FP49" s="291"/>
      <c r="FQ49" s="291"/>
      <c r="FR49" s="291"/>
      <c r="FS49" s="292"/>
      <c r="FT49" s="292"/>
      <c r="FU49" s="292"/>
      <c r="FV49" s="292"/>
      <c r="FW49" s="292"/>
      <c r="FX49" s="292"/>
      <c r="FY49" s="292"/>
      <c r="FZ49" s="292"/>
      <c r="GA49" s="292"/>
      <c r="GB49" s="292"/>
      <c r="GC49" s="292"/>
      <c r="GD49" s="292"/>
      <c r="GE49" s="292"/>
      <c r="GF49" s="292"/>
      <c r="GG49" s="292"/>
      <c r="GH49" s="298"/>
      <c r="GI49" s="138" t="str">
        <f>IF('2.Students Name'!$R46="NQ","NQ",IF('2.Students Name'!$R46="I","I",IF('2.Students Name'!$R46="T","T",IF(OR(FJ49&gt;FJ$7,FK49&gt;FK$7,FL49&gt;FL$7,FM49&gt;FM$7,FN49&gt;FN$7,FO49&gt;FO$7,FP49&gt;FP$7,FQ49&gt;FQ$7,FR49&gt;FR$7,FS49&gt;FS$7,FT49&gt;FT$7,FU49&gt;FU$7,FV49&gt;FV$7,FW49&gt;FW$7,FX49&gt;FX$7,FY49&gt;FY$7,FZ49&gt;FZ$7,GA49&gt;GA$7,GB49&gt;GB$7,GC49&gt;GC$7,GD49&gt;GD$7,GE49&gt;GE$7,GF49&gt;GF$7,GG49&gt;GG$7,GH49&gt;GH$7),"",IF(SUM(FJ49:GH49)=0,"",SUM(FJ49:GH49))))))</f>
        <v/>
      </c>
      <c r="GJ49" s="137">
        <v>42</v>
      </c>
      <c r="GK49" s="291"/>
      <c r="GL49" s="291"/>
      <c r="GM49" s="291"/>
      <c r="GN49" s="291"/>
      <c r="GO49" s="291"/>
      <c r="GP49" s="291"/>
      <c r="GQ49" s="291"/>
      <c r="GR49" s="291"/>
      <c r="GS49" s="291"/>
      <c r="GT49" s="292"/>
      <c r="GU49" s="292"/>
      <c r="GV49" s="292"/>
      <c r="GW49" s="292"/>
      <c r="GX49" s="292"/>
      <c r="GY49" s="292"/>
      <c r="GZ49" s="292"/>
      <c r="HA49" s="292"/>
      <c r="HB49" s="292"/>
      <c r="HC49" s="292"/>
      <c r="HD49" s="292"/>
      <c r="HE49" s="292"/>
      <c r="HF49" s="292"/>
      <c r="HG49" s="292"/>
      <c r="HH49" s="292"/>
      <c r="HI49" s="298"/>
      <c r="HJ49" s="138" t="str">
        <f>IF('2.Students Name'!$R46="NQ","NQ",IF('2.Students Name'!$R46="I","I",IF('2.Students Name'!$R46="T","T",IF(OR(GK49&gt;GK$7,GL49&gt;GL$7,GM49&gt;GM$7,GN49&gt;GN$7,GO49&gt;GO$7,GP49&gt;GP$7,GQ49&gt;GQ$7,GR49&gt;GR$7,GS49&gt;GS$7,GT49&gt;GT$7,GU49&gt;GU$7,GV49&gt;GV$7,GW49&gt;GW$7,GX49&gt;GX$7,GY49&gt;GY$7,GZ49&gt;GZ$7,HA49&gt;HA$7,HB49&gt;HB$7,HC49&gt;HC$7,HD49&gt;HD$7,HE49&gt;HE$7,HF49&gt;HF$7,HG49&gt;HG$7,HH49&gt;HH$7,HI49&gt;HI$7),"",IF(SUM(GK49:HI49)=0,"",SUM(GK49:HI49))))))</f>
        <v/>
      </c>
      <c r="HK49" s="244"/>
    </row>
    <row r="50" spans="1:219" ht="18" customHeight="1">
      <c r="A50" s="85" t="str">
        <f>IF('2.Students Name'!C47="","",'2.Students Name'!C47)</f>
        <v/>
      </c>
      <c r="B50" s="86" t="str">
        <f>IF('2.Students Name'!D47="","",'2.Students Name'!D47)</f>
        <v/>
      </c>
      <c r="C50" s="137">
        <v>43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8"/>
      <c r="AC50" s="138" t="str">
        <f>IF('2.Students Name'!$R47="NQ","NQ",IF('2.Students Name'!$R47="I","I",IF('2.Students Name'!$R47="T","T",IF(OR(D50&gt;D$7,E50&gt;E$7,F50&gt;F$7,G50&gt;G$7,H50&gt;H$7,I50&gt;I$7,J50&gt;J$7,K50&gt;K$7,L50&gt;L$7,M50&gt;M$7,N50&gt;N$7,O50&gt;O$7,P50&gt;P$7,Q50&gt;Q$7,R50&gt;R$7,S50&gt;S$7,T50&gt;T$7,U50&gt;U$7,V50&gt;V$7,W50&gt;W$7,X50&gt;X$7,Y50&gt;Y$7,Z50&gt;Z$7,AA50&gt;AA$7,AB50&gt;AB$7),"",IF(SUM(D50:AB50)=0,"",SUM(D50:AB50))))))</f>
        <v/>
      </c>
      <c r="AD50" s="137">
        <v>43</v>
      </c>
      <c r="AE50" s="291"/>
      <c r="AF50" s="291"/>
      <c r="AG50" s="291"/>
      <c r="AH50" s="291"/>
      <c r="AI50" s="291"/>
      <c r="AJ50" s="291"/>
      <c r="AK50" s="291"/>
      <c r="AL50" s="291"/>
      <c r="AM50" s="291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8"/>
      <c r="BD50" s="138" t="str">
        <f>IF('2.Students Name'!$R47="NQ","NQ",IF('2.Students Name'!$R47="I","I",IF('2.Students Name'!$R47="T","T",IF(OR(AE50&gt;AE$7,AF50&gt;AF$7,AG50&gt;AG$7,AH50&gt;AH$7,AI50&gt;AI$7,AJ50&gt;AJ$7,AK50&gt;AK$7,AL50&gt;AL$7,AM50&gt;AM$7,AN50&gt;AN$7,AO50&gt;AO$7,AP50&gt;AP$7,AQ50&gt;AQ$7,AR50&gt;AR$7,AS50&gt;AS$7,AT50&gt;AT$7,AU50&gt;AU$7,AV50&gt;AV$7,AW50&gt;AW$7,AX50&gt;AX$7,AY50&gt;AY$7,AZ50&gt;AZ$7,BA50&gt;BA$7,BB50&gt;BB$7,BC50&gt;BC$7),"",IF(SUM(AE50:BC50)=0,"",SUM(AE50:BC50))))))</f>
        <v/>
      </c>
      <c r="BE50" s="137">
        <v>43</v>
      </c>
      <c r="BF50" s="291"/>
      <c r="BG50" s="291"/>
      <c r="BH50" s="291"/>
      <c r="BI50" s="291"/>
      <c r="BJ50" s="291"/>
      <c r="BK50" s="291"/>
      <c r="BL50" s="291"/>
      <c r="BM50" s="291"/>
      <c r="BN50" s="291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8"/>
      <c r="CE50" s="138" t="str">
        <f>IF('2.Students Name'!$R47="NQ","NQ",IF('2.Students Name'!$R47="I","I",IF('2.Students Name'!$R47="T","T",IF(OR(BF50&gt;BF$7,BG50&gt;BG$7,BH50&gt;BH$7,BI50&gt;BI$7,BJ50&gt;BJ$7,BK50&gt;BK$7,BL50&gt;BL$7,BM50&gt;BM$7,BN50&gt;BN$7,BO50&gt;BO$7,BP50&gt;BP$7,BQ50&gt;BQ$7,BR50&gt;BR$7,BS50&gt;BS$7,BT50&gt;BT$7,BU50&gt;BU$7,BV50&gt;BV$7,BW50&gt;BW$7,BX50&gt;BX$7,BY50&gt;BY$7,BZ50&gt;BZ$7,CA50&gt;CA$7,CB50&gt;CB$7,CC50&gt;CC$7,CD50&gt;CD$7),"",IF(SUM(BF50:CD50)=0,"",SUM(BF50:CD50))))))</f>
        <v/>
      </c>
      <c r="CF50" s="137">
        <v>43</v>
      </c>
      <c r="CG50" s="291"/>
      <c r="CH50" s="291"/>
      <c r="CI50" s="291"/>
      <c r="CJ50" s="291"/>
      <c r="CK50" s="291"/>
      <c r="CL50" s="291"/>
      <c r="CM50" s="291"/>
      <c r="CN50" s="291"/>
      <c r="CO50" s="291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8"/>
      <c r="DF50" s="138" t="str">
        <f>IF('2.Students Name'!$R47="NQ","NQ",IF('2.Students Name'!$R47="I","I",IF('2.Students Name'!$R47="T","T",IF(OR(CG50&gt;CG$7,CH50&gt;CH$7,CI50&gt;CI$7,CJ50&gt;CJ$7,CK50&gt;CK$7,CL50&gt;CL$7,CM50&gt;CM$7,CN50&gt;CN$7,CO50&gt;CO$7,CP50&gt;CP$7,CQ50&gt;CQ$7,CR50&gt;CR$7,CS50&gt;CS$7,CT50&gt;CT$7,CU50&gt;CU$7,CV50&gt;CV$7,CW50&gt;CW$7,CX50&gt;CX$7,CY50&gt;CY$7,CZ50&gt;CZ$7,DA50&gt;DA$7,DB50&gt;DB$7,DC50&gt;DC$7,DD50&gt;DD$7,DE50&gt;DE$7),"",IF(SUM(CG50:DE50)=0,"",SUM(CG50:DE50))))))</f>
        <v/>
      </c>
      <c r="DG50" s="137">
        <v>43</v>
      </c>
      <c r="DH50" s="291"/>
      <c r="DI50" s="291"/>
      <c r="DJ50" s="291"/>
      <c r="DK50" s="291"/>
      <c r="DL50" s="291"/>
      <c r="DM50" s="291"/>
      <c r="DN50" s="291"/>
      <c r="DO50" s="291"/>
      <c r="DP50" s="291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8"/>
      <c r="EG50" s="138" t="str">
        <f>IF('2.Students Name'!$R47="NQ","NQ",IF('2.Students Name'!$R47="I","I",IF('2.Students Name'!$R47="T","T",IF(OR(DH50&gt;DH$7,DI50&gt;DI$7,DJ50&gt;DJ$7,DK50&gt;DK$7,DL50&gt;DL$7,DM50&gt;DM$7,DN50&gt;DN$7,DO50&gt;DO$7,DP50&gt;DP$7,DQ50&gt;DQ$7,DR50&gt;DR$7,DS50&gt;DS$7,DT50&gt;DT$7,DU50&gt;DU$7,DV50&gt;DV$7,DW50&gt;DW$7,DX50&gt;DX$7,DY50&gt;DY$7,DZ50&gt;DZ$7,EA50&gt;EA$7,EB50&gt;EB$7,EC50&gt;EC$7,ED50&gt;ED$7,EE50&gt;EE$7,EF50&gt;EF$7),"",IF(SUM(DH50:EF50)=0,"",SUM(DH50:EF50))))))</f>
        <v/>
      </c>
      <c r="EH50" s="137">
        <v>43</v>
      </c>
      <c r="EI50" s="291"/>
      <c r="EJ50" s="291"/>
      <c r="EK50" s="291"/>
      <c r="EL50" s="291"/>
      <c r="EM50" s="291"/>
      <c r="EN50" s="291"/>
      <c r="EO50" s="291"/>
      <c r="EP50" s="291"/>
      <c r="EQ50" s="291"/>
      <c r="ER50" s="292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8"/>
      <c r="FH50" s="138" t="str">
        <f>IF('2.Students Name'!$R47="NQ","NQ",IF('2.Students Name'!$R47="I","I",IF('2.Students Name'!$R47="T","T",IF(OR(EI50&gt;EI$7,EJ50&gt;EJ$7,EK50&gt;EK$7,EL50&gt;EL$7,EM50&gt;EM$7,EN50&gt;EN$7,EO50&gt;EO$7,EP50&gt;EP$7,EQ50&gt;EQ$7,ER50&gt;ER$7,ES50&gt;ES$7,ET50&gt;ET$7,EU50&gt;EU$7,EV50&gt;EV$7,EW50&gt;EW$7,EX50&gt;EX$7,EY50&gt;EY$7,EZ50&gt;EZ$7,FA50&gt;FA$7,FB50&gt;FB$7,FC50&gt;FC$7,FD50&gt;FD$7,FE50&gt;FE$7,FF50&gt;FF$7,FG50&gt;FG$7),"",IF(SUM(EI50:FG50)=0,"",SUM(EI50:FG50))))))</f>
        <v/>
      </c>
      <c r="FI50" s="137">
        <v>43</v>
      </c>
      <c r="FJ50" s="291"/>
      <c r="FK50" s="291"/>
      <c r="FL50" s="291"/>
      <c r="FM50" s="291"/>
      <c r="FN50" s="291"/>
      <c r="FO50" s="291"/>
      <c r="FP50" s="291"/>
      <c r="FQ50" s="291"/>
      <c r="FR50" s="291"/>
      <c r="FS50" s="292"/>
      <c r="FT50" s="292"/>
      <c r="FU50" s="292"/>
      <c r="FV50" s="292"/>
      <c r="FW50" s="292"/>
      <c r="FX50" s="292"/>
      <c r="FY50" s="292"/>
      <c r="FZ50" s="292"/>
      <c r="GA50" s="292"/>
      <c r="GB50" s="292"/>
      <c r="GC50" s="292"/>
      <c r="GD50" s="292"/>
      <c r="GE50" s="292"/>
      <c r="GF50" s="292"/>
      <c r="GG50" s="292"/>
      <c r="GH50" s="298"/>
      <c r="GI50" s="138" t="str">
        <f>IF('2.Students Name'!$R47="NQ","NQ",IF('2.Students Name'!$R47="I","I",IF('2.Students Name'!$R47="T","T",IF(OR(FJ50&gt;FJ$7,FK50&gt;FK$7,FL50&gt;FL$7,FM50&gt;FM$7,FN50&gt;FN$7,FO50&gt;FO$7,FP50&gt;FP$7,FQ50&gt;FQ$7,FR50&gt;FR$7,FS50&gt;FS$7,FT50&gt;FT$7,FU50&gt;FU$7,FV50&gt;FV$7,FW50&gt;FW$7,FX50&gt;FX$7,FY50&gt;FY$7,FZ50&gt;FZ$7,GA50&gt;GA$7,GB50&gt;GB$7,GC50&gt;GC$7,GD50&gt;GD$7,GE50&gt;GE$7,GF50&gt;GF$7,GG50&gt;GG$7,GH50&gt;GH$7),"",IF(SUM(FJ50:GH50)=0,"",SUM(FJ50:GH50))))))</f>
        <v/>
      </c>
      <c r="GJ50" s="137">
        <v>43</v>
      </c>
      <c r="GK50" s="291"/>
      <c r="GL50" s="291"/>
      <c r="GM50" s="291"/>
      <c r="GN50" s="291"/>
      <c r="GO50" s="291"/>
      <c r="GP50" s="291"/>
      <c r="GQ50" s="291"/>
      <c r="GR50" s="291"/>
      <c r="GS50" s="291"/>
      <c r="GT50" s="292"/>
      <c r="GU50" s="292"/>
      <c r="GV50" s="292"/>
      <c r="GW50" s="292"/>
      <c r="GX50" s="292"/>
      <c r="GY50" s="292"/>
      <c r="GZ50" s="292"/>
      <c r="HA50" s="292"/>
      <c r="HB50" s="292"/>
      <c r="HC50" s="292"/>
      <c r="HD50" s="292"/>
      <c r="HE50" s="292"/>
      <c r="HF50" s="292"/>
      <c r="HG50" s="292"/>
      <c r="HH50" s="292"/>
      <c r="HI50" s="298"/>
      <c r="HJ50" s="138" t="str">
        <f>IF('2.Students Name'!$R47="NQ","NQ",IF('2.Students Name'!$R47="I","I",IF('2.Students Name'!$R47="T","T",IF(OR(GK50&gt;GK$7,GL50&gt;GL$7,GM50&gt;GM$7,GN50&gt;GN$7,GO50&gt;GO$7,GP50&gt;GP$7,GQ50&gt;GQ$7,GR50&gt;GR$7,GS50&gt;GS$7,GT50&gt;GT$7,GU50&gt;GU$7,GV50&gt;GV$7,GW50&gt;GW$7,GX50&gt;GX$7,GY50&gt;GY$7,GZ50&gt;GZ$7,HA50&gt;HA$7,HB50&gt;HB$7,HC50&gt;HC$7,HD50&gt;HD$7,HE50&gt;HE$7,HF50&gt;HF$7,HG50&gt;HG$7,HH50&gt;HH$7,HI50&gt;HI$7),"",IF(SUM(GK50:HI50)=0,"",SUM(GK50:HI50))))))</f>
        <v/>
      </c>
      <c r="HK50" s="244"/>
    </row>
    <row r="51" spans="1:219" ht="18" customHeight="1" thickBot="1">
      <c r="A51" s="85" t="str">
        <f>IF('2.Students Name'!C48="","",'2.Students Name'!C48)</f>
        <v/>
      </c>
      <c r="B51" s="86" t="str">
        <f>IF('2.Students Name'!D48="","",'2.Students Name'!D48)</f>
        <v/>
      </c>
      <c r="C51" s="137">
        <v>44</v>
      </c>
      <c r="D51" s="291"/>
      <c r="E51" s="291"/>
      <c r="F51" s="291"/>
      <c r="G51" s="291"/>
      <c r="H51" s="291"/>
      <c r="I51" s="291"/>
      <c r="J51" s="291"/>
      <c r="K51" s="291"/>
      <c r="L51" s="291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8"/>
      <c r="AC51" s="138" t="str">
        <f>IF('2.Students Name'!$R48="NQ","NQ",IF('2.Students Name'!$R48="I","I",IF('2.Students Name'!$R48="T","T",IF(OR(D51&gt;D$7,E51&gt;E$7,F51&gt;F$7,G51&gt;G$7,H51&gt;H$7,I51&gt;I$7,J51&gt;J$7,K51&gt;K$7,L51&gt;L$7,M51&gt;M$7,N51&gt;N$7,O51&gt;O$7,P51&gt;P$7,Q51&gt;Q$7,R51&gt;R$7,S51&gt;S$7,T51&gt;T$7,U51&gt;U$7,V51&gt;V$7,W51&gt;W$7,X51&gt;X$7,Y51&gt;Y$7,Z51&gt;Z$7,AA51&gt;AA$7,AB51&gt;AB$7),"",IF(SUM(D51:AB51)=0,"",SUM(D51:AB51))))))</f>
        <v/>
      </c>
      <c r="AD51" s="137">
        <v>44</v>
      </c>
      <c r="AE51" s="291"/>
      <c r="AF51" s="291"/>
      <c r="AG51" s="291"/>
      <c r="AH51" s="291"/>
      <c r="AI51" s="291"/>
      <c r="AJ51" s="291"/>
      <c r="AK51" s="291"/>
      <c r="AL51" s="291"/>
      <c r="AM51" s="291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8"/>
      <c r="BD51" s="138" t="str">
        <f>IF('2.Students Name'!$R48="NQ","NQ",IF('2.Students Name'!$R48="I","I",IF('2.Students Name'!$R48="T","T",IF(OR(AE51&gt;AE$7,AF51&gt;AF$7,AG51&gt;AG$7,AH51&gt;AH$7,AI51&gt;AI$7,AJ51&gt;AJ$7,AK51&gt;AK$7,AL51&gt;AL$7,AM51&gt;AM$7,AN51&gt;AN$7,AO51&gt;AO$7,AP51&gt;AP$7,AQ51&gt;AQ$7,AR51&gt;AR$7,AS51&gt;AS$7,AT51&gt;AT$7,AU51&gt;AU$7,AV51&gt;AV$7,AW51&gt;AW$7,AX51&gt;AX$7,AY51&gt;AY$7,AZ51&gt;AZ$7,BA51&gt;BA$7,BB51&gt;BB$7,BC51&gt;BC$7),"",IF(SUM(AE51:BC51)=0,"",SUM(AE51:BC51))))))</f>
        <v/>
      </c>
      <c r="BE51" s="137">
        <v>44</v>
      </c>
      <c r="BF51" s="291"/>
      <c r="BG51" s="291"/>
      <c r="BH51" s="291"/>
      <c r="BI51" s="291"/>
      <c r="BJ51" s="291"/>
      <c r="BK51" s="291"/>
      <c r="BL51" s="291"/>
      <c r="BM51" s="291"/>
      <c r="BN51" s="291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8"/>
      <c r="CE51" s="138" t="str">
        <f>IF('2.Students Name'!$R48="NQ","NQ",IF('2.Students Name'!$R48="I","I",IF('2.Students Name'!$R48="T","T",IF(OR(BF51&gt;BF$7,BG51&gt;BG$7,BH51&gt;BH$7,BI51&gt;BI$7,BJ51&gt;BJ$7,BK51&gt;BK$7,BL51&gt;BL$7,BM51&gt;BM$7,BN51&gt;BN$7,BO51&gt;BO$7,BP51&gt;BP$7,BQ51&gt;BQ$7,BR51&gt;BR$7,BS51&gt;BS$7,BT51&gt;BT$7,BU51&gt;BU$7,BV51&gt;BV$7,BW51&gt;BW$7,BX51&gt;BX$7,BY51&gt;BY$7,BZ51&gt;BZ$7,CA51&gt;CA$7,CB51&gt;CB$7,CC51&gt;CC$7,CD51&gt;CD$7),"",IF(SUM(BF51:CD51)=0,"",SUM(BF51:CD51))))))</f>
        <v/>
      </c>
      <c r="CF51" s="137">
        <v>44</v>
      </c>
      <c r="CG51" s="291"/>
      <c r="CH51" s="291"/>
      <c r="CI51" s="291"/>
      <c r="CJ51" s="291"/>
      <c r="CK51" s="291"/>
      <c r="CL51" s="291"/>
      <c r="CM51" s="291"/>
      <c r="CN51" s="291"/>
      <c r="CO51" s="291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8"/>
      <c r="DF51" s="138" t="str">
        <f>IF('2.Students Name'!$R48="NQ","NQ",IF('2.Students Name'!$R48="I","I",IF('2.Students Name'!$R48="T","T",IF(OR(CG51&gt;CG$7,CH51&gt;CH$7,CI51&gt;CI$7,CJ51&gt;CJ$7,CK51&gt;CK$7,CL51&gt;CL$7,CM51&gt;CM$7,CN51&gt;CN$7,CO51&gt;CO$7,CP51&gt;CP$7,CQ51&gt;CQ$7,CR51&gt;CR$7,CS51&gt;CS$7,CT51&gt;CT$7,CU51&gt;CU$7,CV51&gt;CV$7,CW51&gt;CW$7,CX51&gt;CX$7,CY51&gt;CY$7,CZ51&gt;CZ$7,DA51&gt;DA$7,DB51&gt;DB$7,DC51&gt;DC$7,DD51&gt;DD$7,DE51&gt;DE$7),"",IF(SUM(CG51:DE51)=0,"",SUM(CG51:DE51))))))</f>
        <v/>
      </c>
      <c r="DG51" s="137">
        <v>44</v>
      </c>
      <c r="DH51" s="291"/>
      <c r="DI51" s="291"/>
      <c r="DJ51" s="291"/>
      <c r="DK51" s="291"/>
      <c r="DL51" s="291"/>
      <c r="DM51" s="291"/>
      <c r="DN51" s="291"/>
      <c r="DO51" s="291"/>
      <c r="DP51" s="291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8"/>
      <c r="EG51" s="138" t="str">
        <f>IF('2.Students Name'!$R48="NQ","NQ",IF('2.Students Name'!$R48="I","I",IF('2.Students Name'!$R48="T","T",IF(OR(DH51&gt;DH$7,DI51&gt;DI$7,DJ51&gt;DJ$7,DK51&gt;DK$7,DL51&gt;DL$7,DM51&gt;DM$7,DN51&gt;DN$7,DO51&gt;DO$7,DP51&gt;DP$7,DQ51&gt;DQ$7,DR51&gt;DR$7,DS51&gt;DS$7,DT51&gt;DT$7,DU51&gt;DU$7,DV51&gt;DV$7,DW51&gt;DW$7,DX51&gt;DX$7,DY51&gt;DY$7,DZ51&gt;DZ$7,EA51&gt;EA$7,EB51&gt;EB$7,EC51&gt;EC$7,ED51&gt;ED$7,EE51&gt;EE$7,EF51&gt;EF$7),"",IF(SUM(DH51:EF51)=0,"",SUM(DH51:EF51))))))</f>
        <v/>
      </c>
      <c r="EH51" s="137">
        <v>44</v>
      </c>
      <c r="EI51" s="291"/>
      <c r="EJ51" s="291"/>
      <c r="EK51" s="291"/>
      <c r="EL51" s="291"/>
      <c r="EM51" s="291"/>
      <c r="EN51" s="291"/>
      <c r="EO51" s="291"/>
      <c r="EP51" s="291"/>
      <c r="EQ51" s="291"/>
      <c r="ER51" s="292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8"/>
      <c r="FH51" s="334" t="str">
        <f>IF('2.Students Name'!$R48="NQ","NQ",IF('2.Students Name'!$R48="I","I",IF('2.Students Name'!$R48="T","T",IF(OR(EI51&gt;EI$7,EJ51&gt;EJ$7,EK51&gt;EK$7,EL51&gt;EL$7,EM51&gt;EM$7,EN51&gt;EN$7,EO51&gt;EO$7,EP51&gt;EP$7,EQ51&gt;EQ$7,ER51&gt;ER$7,ES51&gt;ES$7,ET51&gt;ET$7,EU51&gt;EU$7,EV51&gt;EV$7,EW51&gt;EW$7,EX51&gt;EX$7,EY51&gt;EY$7,EZ51&gt;EZ$7,FA51&gt;FA$7,FB51&gt;FB$7,FC51&gt;FC$7,FD51&gt;FD$7,FE51&gt;FE$7,FF51&gt;FF$7,FG51&gt;FG$7),"",IF(SUM(EI51:FG51)=0,"",SUM(EI51:FG51))))))</f>
        <v/>
      </c>
      <c r="FI51" s="137">
        <v>44</v>
      </c>
      <c r="FJ51" s="291"/>
      <c r="FK51" s="291"/>
      <c r="FL51" s="291"/>
      <c r="FM51" s="291"/>
      <c r="FN51" s="291"/>
      <c r="FO51" s="291"/>
      <c r="FP51" s="291"/>
      <c r="FQ51" s="291"/>
      <c r="FR51" s="291"/>
      <c r="FS51" s="292"/>
      <c r="FT51" s="292"/>
      <c r="FU51" s="292"/>
      <c r="FV51" s="292"/>
      <c r="FW51" s="292"/>
      <c r="FX51" s="292"/>
      <c r="FY51" s="292"/>
      <c r="FZ51" s="292"/>
      <c r="GA51" s="292"/>
      <c r="GB51" s="292"/>
      <c r="GC51" s="292"/>
      <c r="GD51" s="292"/>
      <c r="GE51" s="292"/>
      <c r="GF51" s="292"/>
      <c r="GG51" s="292"/>
      <c r="GH51" s="298"/>
      <c r="GI51" s="138" t="str">
        <f>IF('2.Students Name'!$R48="NQ","NQ",IF('2.Students Name'!$R48="I","I",IF('2.Students Name'!$R48="T","T",IF(OR(FJ51&gt;FJ$7,FK51&gt;FK$7,FL51&gt;FL$7,FM51&gt;FM$7,FN51&gt;FN$7,FO51&gt;FO$7,FP51&gt;FP$7,FQ51&gt;FQ$7,FR51&gt;FR$7,FS51&gt;FS$7,FT51&gt;FT$7,FU51&gt;FU$7,FV51&gt;FV$7,FW51&gt;FW$7,FX51&gt;FX$7,FY51&gt;FY$7,FZ51&gt;FZ$7,GA51&gt;GA$7,GB51&gt;GB$7,GC51&gt;GC$7,GD51&gt;GD$7,GE51&gt;GE$7,GF51&gt;GF$7,GG51&gt;GG$7,GH51&gt;GH$7),"",IF(SUM(FJ51:GH51)=0,"",SUM(FJ51:GH51))))))</f>
        <v/>
      </c>
      <c r="GJ51" s="137">
        <v>44</v>
      </c>
      <c r="GK51" s="291"/>
      <c r="GL51" s="291"/>
      <c r="GM51" s="291"/>
      <c r="GN51" s="291"/>
      <c r="GO51" s="291"/>
      <c r="GP51" s="291"/>
      <c r="GQ51" s="291"/>
      <c r="GR51" s="291"/>
      <c r="GS51" s="291"/>
      <c r="GT51" s="292"/>
      <c r="GU51" s="292"/>
      <c r="GV51" s="292"/>
      <c r="GW51" s="292"/>
      <c r="GX51" s="292"/>
      <c r="GY51" s="292"/>
      <c r="GZ51" s="292"/>
      <c r="HA51" s="292"/>
      <c r="HB51" s="292"/>
      <c r="HC51" s="292"/>
      <c r="HD51" s="292"/>
      <c r="HE51" s="292"/>
      <c r="HF51" s="292"/>
      <c r="HG51" s="292"/>
      <c r="HH51" s="292"/>
      <c r="HI51" s="298"/>
      <c r="HJ51" s="138" t="str">
        <f>IF('2.Students Name'!$R48="NQ","NQ",IF('2.Students Name'!$R48="I","I",IF('2.Students Name'!$R48="T","T",IF(OR(GK51&gt;GK$7,GL51&gt;GL$7,GM51&gt;GM$7,GN51&gt;GN$7,GO51&gt;GO$7,GP51&gt;GP$7,GQ51&gt;GQ$7,GR51&gt;GR$7,GS51&gt;GS$7,GT51&gt;GT$7,GU51&gt;GU$7,GV51&gt;GV$7,GW51&gt;GW$7,GX51&gt;GX$7,GY51&gt;GY$7,GZ51&gt;GZ$7,HA51&gt;HA$7,HB51&gt;HB$7,HC51&gt;HC$7,HD51&gt;HD$7,HE51&gt;HE$7,HF51&gt;HF$7,HG51&gt;HG$7,HH51&gt;HH$7,HI51&gt;HI$7),"",IF(SUM(GK51:HI51)=0,"",SUM(GK51:HI51))))))</f>
        <v/>
      </c>
      <c r="HK51" s="244"/>
    </row>
    <row r="52" spans="1:219" ht="18" customHeight="1" thickBot="1">
      <c r="A52" s="85" t="str">
        <f>IF('2.Students Name'!C49="","",'2.Students Name'!C49)</f>
        <v/>
      </c>
      <c r="B52" s="86" t="str">
        <f>IF('2.Students Name'!D49="","",'2.Students Name'!D49)</f>
        <v/>
      </c>
      <c r="C52" s="139">
        <v>45</v>
      </c>
      <c r="D52" s="293"/>
      <c r="E52" s="293"/>
      <c r="F52" s="293"/>
      <c r="G52" s="293"/>
      <c r="H52" s="293"/>
      <c r="I52" s="293"/>
      <c r="J52" s="293"/>
      <c r="K52" s="293"/>
      <c r="L52" s="293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9"/>
      <c r="AC52" s="140" t="str">
        <f>IF('2.Students Name'!$R49="NQ","NQ",IF('2.Students Name'!$R49="I","I",IF('2.Students Name'!$R49="T","T",IF(OR(D52&gt;D$7,E52&gt;E$7,F52&gt;F$7,G52&gt;G$7,H52&gt;H$7,I52&gt;I$7,J52&gt;J$7,K52&gt;K$7,L52&gt;L$7,M52&gt;M$7,N52&gt;N$7,O52&gt;O$7,P52&gt;P$7,Q52&gt;Q$7,R52&gt;R$7,S52&gt;S$7,T52&gt;T$7,U52&gt;U$7,V52&gt;V$7,W52&gt;W$7,X52&gt;X$7,Y52&gt;Y$7,Z52&gt;Z$7,AA52&gt;AA$7,AB52&gt;AB$7),"",IF(SUM(D52:AB52)=0,"",SUM(D52:AB52))))))</f>
        <v/>
      </c>
      <c r="AD52" s="139">
        <v>45</v>
      </c>
      <c r="AE52" s="293"/>
      <c r="AF52" s="293"/>
      <c r="AG52" s="293"/>
      <c r="AH52" s="293"/>
      <c r="AI52" s="293"/>
      <c r="AJ52" s="293"/>
      <c r="AK52" s="293"/>
      <c r="AL52" s="293"/>
      <c r="AM52" s="293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9"/>
      <c r="BD52" s="140" t="str">
        <f>IF('2.Students Name'!$R49="NQ","NQ",IF('2.Students Name'!$R49="I","I",IF('2.Students Name'!$R49="T","T",IF(OR(AE52&gt;AE$7,AF52&gt;AF$7,AG52&gt;AG$7,AH52&gt;AH$7,AI52&gt;AI$7,AJ52&gt;AJ$7,AK52&gt;AK$7,AL52&gt;AL$7,AM52&gt;AM$7,AN52&gt;AN$7,AO52&gt;AO$7,AP52&gt;AP$7,AQ52&gt;AQ$7,AR52&gt;AR$7,AS52&gt;AS$7,AT52&gt;AT$7,AU52&gt;AU$7,AV52&gt;AV$7,AW52&gt;AW$7,AX52&gt;AX$7,AY52&gt;AY$7,AZ52&gt;AZ$7,BA52&gt;BA$7,BB52&gt;BB$7,BC52&gt;BC$7),"",IF(SUM(AE52:BC52)=0,"",SUM(AE52:BC52))))))</f>
        <v/>
      </c>
      <c r="BE52" s="139">
        <v>45</v>
      </c>
      <c r="BF52" s="293"/>
      <c r="BG52" s="293"/>
      <c r="BH52" s="293"/>
      <c r="BI52" s="293"/>
      <c r="BJ52" s="293"/>
      <c r="BK52" s="293"/>
      <c r="BL52" s="293"/>
      <c r="BM52" s="293"/>
      <c r="BN52" s="293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9"/>
      <c r="CE52" s="140" t="str">
        <f>IF('2.Students Name'!$R49="NQ","NQ",IF('2.Students Name'!$R49="I","I",IF('2.Students Name'!$R49="T","T",IF(OR(BF52&gt;BF$7,BG52&gt;BG$7,BH52&gt;BH$7,BI52&gt;BI$7,BJ52&gt;BJ$7,BK52&gt;BK$7,BL52&gt;BL$7,BM52&gt;BM$7,BN52&gt;BN$7,BO52&gt;BO$7,BP52&gt;BP$7,BQ52&gt;BQ$7,BR52&gt;BR$7,BS52&gt;BS$7,BT52&gt;BT$7,BU52&gt;BU$7,BV52&gt;BV$7,BW52&gt;BW$7,BX52&gt;BX$7,BY52&gt;BY$7,BZ52&gt;BZ$7,CA52&gt;CA$7,CB52&gt;CB$7,CC52&gt;CC$7,CD52&gt;CD$7),"",IF(SUM(BF52:CD52)=0,"",SUM(BF52:CD52))))))</f>
        <v/>
      </c>
      <c r="CF52" s="139">
        <v>45</v>
      </c>
      <c r="CG52" s="293"/>
      <c r="CH52" s="293"/>
      <c r="CI52" s="293"/>
      <c r="CJ52" s="293"/>
      <c r="CK52" s="293"/>
      <c r="CL52" s="293"/>
      <c r="CM52" s="293"/>
      <c r="CN52" s="293"/>
      <c r="CO52" s="293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9"/>
      <c r="DF52" s="140" t="str">
        <f>IF('2.Students Name'!$R49="NQ","NQ",IF('2.Students Name'!$R49="I","I",IF('2.Students Name'!$R49="T","T",IF(OR(CG52&gt;CG$7,CH52&gt;CH$7,CI52&gt;CI$7,CJ52&gt;CJ$7,CK52&gt;CK$7,CL52&gt;CL$7,CM52&gt;CM$7,CN52&gt;CN$7,CO52&gt;CO$7,CP52&gt;CP$7,CQ52&gt;CQ$7,CR52&gt;CR$7,CS52&gt;CS$7,CT52&gt;CT$7,CU52&gt;CU$7,CV52&gt;CV$7,CW52&gt;CW$7,CX52&gt;CX$7,CY52&gt;CY$7,CZ52&gt;CZ$7,DA52&gt;DA$7,DB52&gt;DB$7,DC52&gt;DC$7,DD52&gt;DD$7,DE52&gt;DE$7),"",IF(SUM(CG52:DE52)=0,"",SUM(CG52:DE52))))))</f>
        <v/>
      </c>
      <c r="DG52" s="139">
        <v>45</v>
      </c>
      <c r="DH52" s="293"/>
      <c r="DI52" s="293"/>
      <c r="DJ52" s="293"/>
      <c r="DK52" s="293"/>
      <c r="DL52" s="293"/>
      <c r="DM52" s="293"/>
      <c r="DN52" s="293"/>
      <c r="DO52" s="293"/>
      <c r="DP52" s="293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294"/>
      <c r="EB52" s="294"/>
      <c r="EC52" s="294"/>
      <c r="ED52" s="294"/>
      <c r="EE52" s="294"/>
      <c r="EF52" s="299"/>
      <c r="EG52" s="140" t="str">
        <f>IF('2.Students Name'!$R49="NQ","NQ",IF('2.Students Name'!$R49="I","I",IF('2.Students Name'!$R49="T","T",IF(OR(DH52&gt;DH$7,DI52&gt;DI$7,DJ52&gt;DJ$7,DK52&gt;DK$7,DL52&gt;DL$7,DM52&gt;DM$7,DN52&gt;DN$7,DO52&gt;DO$7,DP52&gt;DP$7,DQ52&gt;DQ$7,DR52&gt;DR$7,DS52&gt;DS$7,DT52&gt;DT$7,DU52&gt;DU$7,DV52&gt;DV$7,DW52&gt;DW$7,DX52&gt;DX$7,DY52&gt;DY$7,DZ52&gt;DZ$7,EA52&gt;EA$7,EB52&gt;EB$7,EC52&gt;EC$7,ED52&gt;ED$7,EE52&gt;EE$7,EF52&gt;EF$7),"",IF(SUM(DH52:EF52)=0,"",SUM(DH52:EF52))))))</f>
        <v/>
      </c>
      <c r="EH52" s="139">
        <v>45</v>
      </c>
      <c r="EI52" s="293"/>
      <c r="EJ52" s="293"/>
      <c r="EK52" s="293"/>
      <c r="EL52" s="293"/>
      <c r="EM52" s="293"/>
      <c r="EN52" s="293"/>
      <c r="EO52" s="293"/>
      <c r="EP52" s="293"/>
      <c r="EQ52" s="293"/>
      <c r="ER52" s="294"/>
      <c r="ES52" s="294"/>
      <c r="ET52" s="294"/>
      <c r="EU52" s="294"/>
      <c r="EV52" s="294"/>
      <c r="EW52" s="294"/>
      <c r="EX52" s="294"/>
      <c r="EY52" s="294"/>
      <c r="EZ52" s="294"/>
      <c r="FA52" s="294"/>
      <c r="FB52" s="294"/>
      <c r="FC52" s="294"/>
      <c r="FD52" s="294"/>
      <c r="FE52" s="294"/>
      <c r="FF52" s="294"/>
      <c r="FG52" s="299"/>
      <c r="FH52" s="335" t="str">
        <f>IF('2.Students Name'!$R49="NQ","NQ",IF('2.Students Name'!$R49="I","I",IF('2.Students Name'!$R49="T","T",IF(OR(EI52&gt;EI$7,EJ52&gt;EJ$7,EK52&gt;EK$7,EL52&gt;EL$7,EM52&gt;EM$7,EN52&gt;EN$7,EO52&gt;EO$7,EP52&gt;EP$7,EQ52&gt;EQ$7,ER52&gt;ER$7,ES52&gt;ES$7,ET52&gt;ET$7,EU52&gt;EU$7,EV52&gt;EV$7,EW52&gt;EW$7,EX52&gt;EX$7,EY52&gt;EY$7,EZ52&gt;EZ$7,FA52&gt;FA$7,FB52&gt;FB$7,FC52&gt;FC$7,FD52&gt;FD$7,FE52&gt;FE$7,FF52&gt;FF$7,FG52&gt;FG$7),"",IF(SUM(EI52:FG52)=0,"",SUM(EI52:FG52))))))</f>
        <v/>
      </c>
      <c r="FI52" s="139">
        <v>45</v>
      </c>
      <c r="FJ52" s="293"/>
      <c r="FK52" s="293"/>
      <c r="FL52" s="293"/>
      <c r="FM52" s="293"/>
      <c r="FN52" s="293"/>
      <c r="FO52" s="293"/>
      <c r="FP52" s="293"/>
      <c r="FQ52" s="293"/>
      <c r="FR52" s="293"/>
      <c r="FS52" s="294"/>
      <c r="FT52" s="294"/>
      <c r="FU52" s="294"/>
      <c r="FV52" s="294"/>
      <c r="FW52" s="294"/>
      <c r="FX52" s="294"/>
      <c r="FY52" s="294"/>
      <c r="FZ52" s="294"/>
      <c r="GA52" s="294"/>
      <c r="GB52" s="294"/>
      <c r="GC52" s="294"/>
      <c r="GD52" s="294"/>
      <c r="GE52" s="294"/>
      <c r="GF52" s="294"/>
      <c r="GG52" s="294"/>
      <c r="GH52" s="299"/>
      <c r="GI52" s="140" t="str">
        <f>IF('2.Students Name'!$R49="NQ","NQ",IF('2.Students Name'!$R49="I","I",IF('2.Students Name'!$R49="T","T",IF(OR(FJ52&gt;FJ$7,FK52&gt;FK$7,FL52&gt;FL$7,FM52&gt;FM$7,FN52&gt;FN$7,FO52&gt;FO$7,FP52&gt;FP$7,FQ52&gt;FQ$7,FR52&gt;FR$7,FS52&gt;FS$7,FT52&gt;FT$7,FU52&gt;FU$7,FV52&gt;FV$7,FW52&gt;FW$7,FX52&gt;FX$7,FY52&gt;FY$7,FZ52&gt;FZ$7,GA52&gt;GA$7,GB52&gt;GB$7,GC52&gt;GC$7,GD52&gt;GD$7,GE52&gt;GE$7,GF52&gt;GF$7,GG52&gt;GG$7,GH52&gt;GH$7),"",IF(SUM(FJ52:GH52)=0,"",SUM(FJ52:GH52))))))</f>
        <v/>
      </c>
      <c r="GJ52" s="139">
        <v>45</v>
      </c>
      <c r="GK52" s="293"/>
      <c r="GL52" s="293"/>
      <c r="GM52" s="293"/>
      <c r="GN52" s="293"/>
      <c r="GO52" s="293"/>
      <c r="GP52" s="293"/>
      <c r="GQ52" s="293"/>
      <c r="GR52" s="293"/>
      <c r="GS52" s="293"/>
      <c r="GT52" s="294"/>
      <c r="GU52" s="294"/>
      <c r="GV52" s="294"/>
      <c r="GW52" s="294"/>
      <c r="GX52" s="294"/>
      <c r="GY52" s="294"/>
      <c r="GZ52" s="294"/>
      <c r="HA52" s="294"/>
      <c r="HB52" s="294"/>
      <c r="HC52" s="294"/>
      <c r="HD52" s="294"/>
      <c r="HE52" s="294"/>
      <c r="HF52" s="294"/>
      <c r="HG52" s="294"/>
      <c r="HH52" s="294"/>
      <c r="HI52" s="299"/>
      <c r="HJ52" s="140" t="str">
        <f>IF('2.Students Name'!$R49="NQ","NQ",IF('2.Students Name'!$R49="I","I",IF('2.Students Name'!$R49="T","T",IF(OR(GK52&gt;GK$7,GL52&gt;GL$7,GM52&gt;GM$7,GN52&gt;GN$7,GO52&gt;GO$7,GP52&gt;GP$7,GQ52&gt;GQ$7,GR52&gt;GR$7,GS52&gt;GS$7,GT52&gt;GT$7,GU52&gt;GU$7,GV52&gt;GV$7,GW52&gt;GW$7,GX52&gt;GX$7,GY52&gt;GY$7,GZ52&gt;GZ$7,HA52&gt;HA$7,HB52&gt;HB$7,HC52&gt;HC$7,HD52&gt;HD$7,HE52&gt;HE$7,HF52&gt;HF$7,HG52&gt;HG$7,HH52&gt;HH$7,HI52&gt;HI$7),"",IF(SUM(GK52:HI52)=0,"",SUM(GK52:HI52))))))</f>
        <v/>
      </c>
      <c r="HK52" s="244"/>
    </row>
  </sheetData>
  <sheetProtection algorithmName="SHA-512" hashValue="X2JNrO+dn5lQLMm0dR8F34Z4PaNfASCPXdEnasgcZt0NdV4AcFe8TWHCfrmlgoInyM3dkZ5hoywXDXvYOBfpZA==" saltValue="yCZlCLen5wM7F9htORTP+A==" spinCount="100000" sheet="1" objects="1" scenarios="1"/>
  <mergeCells count="266">
    <mergeCell ref="HK1:HK6"/>
    <mergeCell ref="HL21:HQ21"/>
    <mergeCell ref="HL12:HQ12"/>
    <mergeCell ref="HL13:HQ13"/>
    <mergeCell ref="HL14:HQ14"/>
    <mergeCell ref="HL15:HQ15"/>
    <mergeCell ref="HL16:HQ16"/>
    <mergeCell ref="HL6:HQ6"/>
    <mergeCell ref="HL17:HQ17"/>
    <mergeCell ref="HL18:HQ18"/>
    <mergeCell ref="HL19:HQ19"/>
    <mergeCell ref="HL20:HQ20"/>
    <mergeCell ref="HL7:HQ7"/>
    <mergeCell ref="HL8:HQ8"/>
    <mergeCell ref="HL9:HQ9"/>
    <mergeCell ref="HL10:HQ10"/>
    <mergeCell ref="HL11:HQ11"/>
    <mergeCell ref="A2:B7"/>
    <mergeCell ref="C1:AC1"/>
    <mergeCell ref="C2:AB2"/>
    <mergeCell ref="AC2:AC6"/>
    <mergeCell ref="Z5:Z6"/>
    <mergeCell ref="AA5:AA6"/>
    <mergeCell ref="AB5:AB6"/>
    <mergeCell ref="D3:AB3"/>
    <mergeCell ref="E5:E6"/>
    <mergeCell ref="F5:F6"/>
    <mergeCell ref="G5:G6"/>
    <mergeCell ref="H5:H6"/>
    <mergeCell ref="I5:I6"/>
    <mergeCell ref="J5:J6"/>
    <mergeCell ref="C5:C6"/>
    <mergeCell ref="D5:D6"/>
    <mergeCell ref="D4:AB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BN5:BN6"/>
    <mergeCell ref="BO5:BO6"/>
    <mergeCell ref="BP5:BP6"/>
    <mergeCell ref="AL5:AL6"/>
    <mergeCell ref="AM5:AM6"/>
    <mergeCell ref="AN5:AN6"/>
    <mergeCell ref="AO5:AO6"/>
    <mergeCell ref="AP5:AP6"/>
    <mergeCell ref="AX5:AX6"/>
    <mergeCell ref="AY5:AY6"/>
    <mergeCell ref="AZ5:AZ6"/>
    <mergeCell ref="AQ5:AQ6"/>
    <mergeCell ref="AR5:AR6"/>
    <mergeCell ref="AS5:AS6"/>
    <mergeCell ref="AT5:AT6"/>
    <mergeCell ref="AU5:AU6"/>
    <mergeCell ref="BQ5:BQ6"/>
    <mergeCell ref="BR5:BR6"/>
    <mergeCell ref="K5:K6"/>
    <mergeCell ref="L5:L6"/>
    <mergeCell ref="BE1:CE1"/>
    <mergeCell ref="BE2:CD2"/>
    <mergeCell ref="CE2:CE6"/>
    <mergeCell ref="BF3:CD3"/>
    <mergeCell ref="BF4:CD4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X5:BX6"/>
    <mergeCell ref="BY5:BY6"/>
    <mergeCell ref="BZ5:BZ6"/>
    <mergeCell ref="CA5:CA6"/>
    <mergeCell ref="CB5:CB6"/>
    <mergeCell ref="BS5:BS6"/>
    <mergeCell ref="BT5:BT6"/>
    <mergeCell ref="BU5:BU6"/>
    <mergeCell ref="BV5:BV6"/>
    <mergeCell ref="BW5:BW6"/>
    <mergeCell ref="CC5:CC6"/>
    <mergeCell ref="CD5:CD6"/>
    <mergeCell ref="CF1:DF1"/>
    <mergeCell ref="GJ1:HJ1"/>
    <mergeCell ref="CF2:DE2"/>
    <mergeCell ref="DF2:DF6"/>
    <mergeCell ref="GJ2:HI2"/>
    <mergeCell ref="HJ2:HJ6"/>
    <mergeCell ref="CG3:DE3"/>
    <mergeCell ref="GK3:HI3"/>
    <mergeCell ref="CG4:DE4"/>
    <mergeCell ref="GK4:HI4"/>
    <mergeCell ref="CF5:CF6"/>
    <mergeCell ref="CG5:CG6"/>
    <mergeCell ref="CH5:CH6"/>
    <mergeCell ref="CI5:CI6"/>
    <mergeCell ref="CO5:CO6"/>
    <mergeCell ref="CP5:CP6"/>
    <mergeCell ref="CQ5:CQ6"/>
    <mergeCell ref="CR5:CR6"/>
    <mergeCell ref="CS5:CS6"/>
    <mergeCell ref="CJ5:CJ6"/>
    <mergeCell ref="CK5:CK6"/>
    <mergeCell ref="CL5:CL6"/>
    <mergeCell ref="CM5:CM6"/>
    <mergeCell ref="CN5:CN6"/>
    <mergeCell ref="CY5:CY6"/>
    <mergeCell ref="CZ5:CZ6"/>
    <mergeCell ref="DA5:DA6"/>
    <mergeCell ref="DB5:DB6"/>
    <mergeCell ref="DC5:DC6"/>
    <mergeCell ref="CT5:CT6"/>
    <mergeCell ref="CU5:CU6"/>
    <mergeCell ref="CV5:CV6"/>
    <mergeCell ref="CW5:CW6"/>
    <mergeCell ref="CX5:CX6"/>
    <mergeCell ref="GM5:GM6"/>
    <mergeCell ref="GN5:GN6"/>
    <mergeCell ref="FU5:FU6"/>
    <mergeCell ref="EP5:EP6"/>
    <mergeCell ref="EQ5:EQ6"/>
    <mergeCell ref="ER5:ER6"/>
    <mergeCell ref="ES5:ES6"/>
    <mergeCell ref="ET5:ET6"/>
    <mergeCell ref="GF5:GF6"/>
    <mergeCell ref="GG5:GG6"/>
    <mergeCell ref="GH5:GH6"/>
    <mergeCell ref="GA5:GA6"/>
    <mergeCell ref="GB5:GB6"/>
    <mergeCell ref="GC5:GC6"/>
    <mergeCell ref="EX5:EX6"/>
    <mergeCell ref="EY5:EY6"/>
    <mergeCell ref="GO5:GO6"/>
    <mergeCell ref="GP5:GP6"/>
    <mergeCell ref="GQ5:GQ6"/>
    <mergeCell ref="DD5:DD6"/>
    <mergeCell ref="DE5:DE6"/>
    <mergeCell ref="GJ5:GJ6"/>
    <mergeCell ref="GK5:GK6"/>
    <mergeCell ref="GL5:GL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HE5:HE6"/>
    <mergeCell ref="HF5:HF6"/>
    <mergeCell ref="GW5:GW6"/>
    <mergeCell ref="GX5:GX6"/>
    <mergeCell ref="GY5:GY6"/>
    <mergeCell ref="GZ5:GZ6"/>
    <mergeCell ref="HA5:HA6"/>
    <mergeCell ref="GR5:GR6"/>
    <mergeCell ref="GS5:GS6"/>
    <mergeCell ref="GT5:GT6"/>
    <mergeCell ref="GU5:GU6"/>
    <mergeCell ref="GV5:GV6"/>
    <mergeCell ref="HG5:HG6"/>
    <mergeCell ref="HH5:HH6"/>
    <mergeCell ref="HI5:HI6"/>
    <mergeCell ref="AD1:BD1"/>
    <mergeCell ref="AD2:BC2"/>
    <mergeCell ref="BD2:BD6"/>
    <mergeCell ref="AE3:BC3"/>
    <mergeCell ref="AE4:BC4"/>
    <mergeCell ref="AD5:AD6"/>
    <mergeCell ref="AE5:AE6"/>
    <mergeCell ref="AF5:AF6"/>
    <mergeCell ref="AG5:AG6"/>
    <mergeCell ref="AH5:AH6"/>
    <mergeCell ref="AI5:AI6"/>
    <mergeCell ref="AJ5:AJ6"/>
    <mergeCell ref="AK5:AK6"/>
    <mergeCell ref="HB5:HB6"/>
    <mergeCell ref="HC5:HC6"/>
    <mergeCell ref="HD5:HD6"/>
    <mergeCell ref="BA5:BA6"/>
    <mergeCell ref="BB5:BB6"/>
    <mergeCell ref="BC5:BC6"/>
    <mergeCell ref="AV5:AV6"/>
    <mergeCell ref="AW5:AW6"/>
    <mergeCell ref="DG1:EG1"/>
    <mergeCell ref="DG2:EF2"/>
    <mergeCell ref="EG2:EG6"/>
    <mergeCell ref="DH3:EF3"/>
    <mergeCell ref="DH4:EF4"/>
    <mergeCell ref="DG5:DG6"/>
    <mergeCell ref="DH5:DH6"/>
    <mergeCell ref="DI5:DI6"/>
    <mergeCell ref="DJ5:DJ6"/>
    <mergeCell ref="DK5:DK6"/>
    <mergeCell ref="DL5:DL6"/>
    <mergeCell ref="DM5:DM6"/>
    <mergeCell ref="ED5:ED6"/>
    <mergeCell ref="EE5:EE6"/>
    <mergeCell ref="EF5:EF6"/>
    <mergeCell ref="FI1:GI1"/>
    <mergeCell ref="FI2:GH2"/>
    <mergeCell ref="GI2:GI6"/>
    <mergeCell ref="FJ3:GH3"/>
    <mergeCell ref="FJ4:GH4"/>
    <mergeCell ref="FI5:FI6"/>
    <mergeCell ref="FJ5:FJ6"/>
    <mergeCell ref="FK5:FK6"/>
    <mergeCell ref="FL5:FL6"/>
    <mergeCell ref="FM5:FM6"/>
    <mergeCell ref="FN5:FN6"/>
    <mergeCell ref="FO5:FO6"/>
    <mergeCell ref="FP5:FP6"/>
    <mergeCell ref="GD5:GD6"/>
    <mergeCell ref="GE5:GE6"/>
    <mergeCell ref="FV5:FV6"/>
    <mergeCell ref="FW5:FW6"/>
    <mergeCell ref="FX5:FX6"/>
    <mergeCell ref="FY5:FY6"/>
    <mergeCell ref="FZ5:FZ6"/>
    <mergeCell ref="FQ5:FQ6"/>
    <mergeCell ref="FR5:FR6"/>
    <mergeCell ref="FS5:FS6"/>
    <mergeCell ref="FT5:FT6"/>
    <mergeCell ref="EH1:FH1"/>
    <mergeCell ref="EH2:FG2"/>
    <mergeCell ref="FH2:FH6"/>
    <mergeCell ref="EI3:FG3"/>
    <mergeCell ref="EI4:FG4"/>
    <mergeCell ref="EH5:EH6"/>
    <mergeCell ref="EI5:EI6"/>
    <mergeCell ref="EJ5:EJ6"/>
    <mergeCell ref="EK5:EK6"/>
    <mergeCell ref="EL5:EL6"/>
    <mergeCell ref="EM5:EM6"/>
    <mergeCell ref="EN5:EN6"/>
    <mergeCell ref="EO5:EO6"/>
    <mergeCell ref="FE5:FE6"/>
    <mergeCell ref="FF5:FF6"/>
    <mergeCell ref="FG5:FG6"/>
    <mergeCell ref="EZ5:EZ6"/>
    <mergeCell ref="FA5:FA6"/>
    <mergeCell ref="FB5:FB6"/>
    <mergeCell ref="FC5:FC6"/>
    <mergeCell ref="FD5:FD6"/>
    <mergeCell ref="EU5:EU6"/>
    <mergeCell ref="EV5:EV6"/>
    <mergeCell ref="EW5:EW6"/>
  </mergeCells>
  <phoneticPr fontId="3" type="noConversion"/>
  <printOptions horizontalCentered="1" verticalCentered="1"/>
  <pageMargins left="0.39370078740157499" right="0.118110236220472" top="0.39370078740157499" bottom="0.39370078740157499" header="0.31496062992126" footer="0.31496062992126"/>
  <pageSetup paperSize="5" fitToWidth="8" orientation="portrait" horizontalDpi="4294967292" verticalDpi="300" r:id="rId1"/>
  <colBreaks count="3" manualBreakCount="3">
    <brk id="29" max="51" man="1"/>
    <brk id="56" max="51" man="1"/>
    <brk id="83" max="51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3DC0B3-6758-42A8-8F83-FB1A7153DA5C}">
          <x14:formula1>
            <xm:f>Indicator!$O$2:$O$17</xm:f>
          </x14:formula1>
          <xm:sqref>D3:AB3 AE3:BC3 BF3:CD3 CG3:DE3 DH3:EF3 EI3:FG3 FJ3:GH3 GK3:HI3</xm:sqref>
        </x14:dataValidation>
        <x14:dataValidation type="list" allowBlank="1" showInputMessage="1" showErrorMessage="1" xr:uid="{B7CB15CB-BC07-4B91-8195-6A66C6C1A4C6}">
          <x14:formula1>
            <xm:f>Indicator!$Q$1:$Q$30</xm:f>
          </x14:formula1>
          <xm:sqref>D4:AB4 AE4:BC4 BF4:CD4 CG4:DE4 DH4:EF4 EI4:FG4 FJ4:GH4 GK4:HI4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  <pageSetUpPr fitToPage="1"/>
  </sheetPr>
  <dimension ref="A1:S58"/>
  <sheetViews>
    <sheetView view="pageBreakPreview" topLeftCell="A5" zoomScale="106" zoomScaleNormal="100" zoomScaleSheetLayoutView="106" workbookViewId="0">
      <selection activeCell="H17" sqref="H17"/>
    </sheetView>
  </sheetViews>
  <sheetFormatPr defaultColWidth="10.6640625" defaultRowHeight="21"/>
  <cols>
    <col min="1" max="1" width="8.1640625" style="48" customWidth="1"/>
    <col min="2" max="2" width="19.33203125" style="48" customWidth="1"/>
    <col min="3" max="3" width="28.83203125" style="48" customWidth="1"/>
    <col min="4" max="4" width="22.83203125" style="48" customWidth="1"/>
    <col min="5" max="5" width="2.1640625" style="48" customWidth="1"/>
    <col min="6" max="9" width="5" style="48" customWidth="1"/>
    <col min="10" max="10" width="5.1640625" style="48" customWidth="1"/>
    <col min="11" max="11" width="0" style="48" hidden="1" customWidth="1"/>
    <col min="12" max="16384" width="10.6640625" style="48"/>
  </cols>
  <sheetData>
    <row r="1" spans="1:19" s="46" customFormat="1" ht="22.5" customHeight="1">
      <c r="A1" s="424" t="str">
        <f>CONCATENATE("Midterm Scores Semester: ",'1.Basic Info'!F7," Academic Year: ",'1.Basic Info'!F5)</f>
        <v xml:space="preserve">Midterm Scores Semester:  Academic Year: 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9" s="46" customFormat="1" ht="22.5" customHeight="1">
      <c r="A2" s="425" t="str">
        <f>CONCATENATE("Subject Code:  ",'1.Basic Info'!C11,"  Subject: ",'1.Basic Info'!E11,"  Class: ",'1.Basic Info'!C5)</f>
        <v xml:space="preserve">Subject Code:    Subject:   Class: 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9" s="46" customFormat="1" ht="22.5" customHeight="1">
      <c r="A3" s="424" t="s">
        <v>606</v>
      </c>
      <c r="B3" s="424"/>
      <c r="C3" s="424"/>
      <c r="D3" s="424"/>
      <c r="E3" s="424"/>
      <c r="F3" s="424"/>
      <c r="G3" s="424"/>
      <c r="H3" s="424"/>
      <c r="I3" s="424"/>
      <c r="J3" s="424"/>
      <c r="L3" s="271" t="s">
        <v>625</v>
      </c>
    </row>
    <row r="4" spans="1:19" ht="12.75" customHeight="1">
      <c r="A4" s="47"/>
      <c r="B4" s="47"/>
      <c r="C4" s="47"/>
      <c r="D4" s="47"/>
    </row>
    <row r="5" spans="1:19" s="51" customFormat="1" ht="34.5" customHeight="1">
      <c r="A5" s="426" t="s">
        <v>622</v>
      </c>
      <c r="B5" s="429" t="s">
        <v>688</v>
      </c>
      <c r="C5" s="430"/>
      <c r="D5" s="49" t="str">
        <f>CONCATENATE("Midterm
Semester ",ภาคเรียน)</f>
        <v xml:space="preserve">Midterm
Semester </v>
      </c>
      <c r="E5" s="50"/>
      <c r="F5" s="50"/>
      <c r="G5" s="50"/>
      <c r="H5" s="50"/>
      <c r="I5" s="50"/>
      <c r="J5" s="50"/>
      <c r="K5" s="51" t="s">
        <v>15</v>
      </c>
      <c r="M5" s="419"/>
      <c r="N5" s="419"/>
      <c r="O5" s="419"/>
      <c r="P5" s="419"/>
      <c r="Q5" s="419"/>
      <c r="R5" s="419"/>
      <c r="S5" s="419"/>
    </row>
    <row r="6" spans="1:19" ht="23.25" hidden="1" customHeight="1">
      <c r="A6" s="427"/>
      <c r="B6" s="431"/>
      <c r="C6" s="432"/>
      <c r="D6" s="52"/>
      <c r="E6" s="53"/>
      <c r="F6" s="53"/>
      <c r="G6" s="53"/>
      <c r="H6" s="54"/>
      <c r="I6" s="55"/>
      <c r="J6" s="56"/>
    </row>
    <row r="7" spans="1:19" s="61" customFormat="1" ht="16.5" customHeight="1">
      <c r="A7" s="428"/>
      <c r="B7" s="433"/>
      <c r="C7" s="434"/>
      <c r="D7" s="183">
        <v>20</v>
      </c>
      <c r="E7" s="57"/>
      <c r="F7" s="57"/>
      <c r="G7" s="57"/>
      <c r="H7" s="58"/>
      <c r="I7" s="59"/>
      <c r="J7" s="60"/>
    </row>
    <row r="8" spans="1:19" s="68" customFormat="1" ht="16.5" customHeight="1">
      <c r="A8" s="62">
        <v>1</v>
      </c>
      <c r="B8" s="63" t="str">
        <f>IF('2.Students Name'!C5="","",'2.Students Name'!C5)</f>
        <v/>
      </c>
      <c r="C8" s="64" t="str">
        <f>IF('2.Students Name'!D5="","",'2.Students Name'!D5)</f>
        <v/>
      </c>
      <c r="D8" s="65"/>
      <c r="E8" s="66"/>
      <c r="F8" s="66"/>
      <c r="G8" s="66"/>
      <c r="H8" s="66"/>
      <c r="I8" s="66"/>
      <c r="J8" s="66"/>
      <c r="K8" s="67">
        <f>IF('2.Students Name'!R5="มส","มส",IF('2.Students Name'!R5="ร","ร",IF('2.Students Name'!R5="ย้าย","ย้าย",'5.Midterm'!D8)))</f>
        <v>0</v>
      </c>
      <c r="L8" s="67" t="str">
        <f>IF('2.Students Name'!R5="NQ","NQ",IF('2.Students Name'!R5="I","I",IF('2.Students Name'!R5="T","T","")))</f>
        <v/>
      </c>
      <c r="M8" s="422"/>
      <c r="N8" s="422"/>
      <c r="O8" s="422"/>
      <c r="P8" s="422"/>
      <c r="Q8" s="422"/>
      <c r="R8" s="422"/>
      <c r="S8" s="422"/>
    </row>
    <row r="9" spans="1:19" s="68" customFormat="1" ht="16.5" customHeight="1">
      <c r="A9" s="62">
        <v>2</v>
      </c>
      <c r="B9" s="63" t="str">
        <f>IF('2.Students Name'!C6="","",'2.Students Name'!C6)</f>
        <v/>
      </c>
      <c r="C9" s="69" t="str">
        <f>IF('2.Students Name'!D6="","",'2.Students Name'!D6)</f>
        <v/>
      </c>
      <c r="D9" s="65"/>
      <c r="E9" s="66"/>
      <c r="F9" s="435" t="s">
        <v>690</v>
      </c>
      <c r="G9" s="435"/>
      <c r="H9" s="435"/>
      <c r="I9" s="435"/>
      <c r="J9" s="66">
        <f>IF('8.Cover'!AE25="","",'8.Cover'!AE25)</f>
        <v>0</v>
      </c>
      <c r="K9" s="67">
        <f>IF('2.Students Name'!R6="มส","มส",IF('2.Students Name'!R6="ร","ร",IF('2.Students Name'!R6="ย้าย","ย้าย",'5.Midterm'!D9)))</f>
        <v>0</v>
      </c>
      <c r="L9" s="67" t="str">
        <f>IF('2.Students Name'!R6="NQ","NQ",IF('2.Students Name'!R6="I","I",IF('2.Students Name'!R6="T","T","")))</f>
        <v/>
      </c>
      <c r="M9" s="422"/>
      <c r="N9" s="422"/>
      <c r="O9" s="422"/>
      <c r="P9" s="422"/>
      <c r="Q9" s="422"/>
      <c r="R9" s="422"/>
      <c r="S9" s="422"/>
    </row>
    <row r="10" spans="1:19" s="68" customFormat="1" ht="16.5" customHeight="1">
      <c r="A10" s="62">
        <v>3</v>
      </c>
      <c r="B10" s="63" t="str">
        <f>IF('2.Students Name'!C7="","",'2.Students Name'!C7)</f>
        <v/>
      </c>
      <c r="C10" s="69" t="str">
        <f>IF('2.Students Name'!D7="","",'2.Students Name'!D7)</f>
        <v/>
      </c>
      <c r="D10" s="65"/>
      <c r="E10" s="66"/>
      <c r="F10" s="435" t="s">
        <v>691</v>
      </c>
      <c r="G10" s="435"/>
      <c r="H10" s="435"/>
      <c r="I10" s="435"/>
      <c r="J10" s="66" t="e">
        <f>IF('8.Cover'!AU25="","",'8.Cover'!AU25-'8.Cover'!BG19)</f>
        <v>#VALUE!</v>
      </c>
      <c r="K10" s="67">
        <f>IF('2.Students Name'!R7="มส","มส",IF('2.Students Name'!R7="ร","ร",IF('2.Students Name'!R7="ย้าย","ย้าย",'5.Midterm'!D10)))</f>
        <v>0</v>
      </c>
      <c r="L10" s="67" t="str">
        <f>IF('2.Students Name'!R7="NQ","NQ",IF('2.Students Name'!R7="I","I",IF('2.Students Name'!R7="T","T","")))</f>
        <v/>
      </c>
    </row>
    <row r="11" spans="1:19" s="68" customFormat="1" ht="16.5" customHeight="1">
      <c r="A11" s="62">
        <v>4</v>
      </c>
      <c r="B11" s="63" t="str">
        <f>IF('2.Students Name'!C8="","",'2.Students Name'!C8)</f>
        <v/>
      </c>
      <c r="C11" s="69" t="str">
        <f>IF('2.Students Name'!D8="","",'2.Students Name'!D8)</f>
        <v/>
      </c>
      <c r="D11" s="65"/>
      <c r="E11" s="66"/>
      <c r="F11" s="72"/>
      <c r="G11" s="73"/>
      <c r="H11" s="73"/>
      <c r="I11" s="73"/>
      <c r="J11" s="74"/>
      <c r="K11" s="67">
        <f>IF('2.Students Name'!R8="มส","มส",IF('2.Students Name'!R8="ร","ร",IF('2.Students Name'!R8="ย้าย","ย้าย",'5.Midterm'!D11)))</f>
        <v>0</v>
      </c>
      <c r="L11" s="67" t="str">
        <f>IF('2.Students Name'!R8="NQ","NQ",IF('2.Students Name'!R8="I","I",IF('2.Students Name'!R8="T","T","")))</f>
        <v/>
      </c>
    </row>
    <row r="12" spans="1:19" s="68" customFormat="1" ht="16.5" customHeight="1">
      <c r="A12" s="62">
        <v>5</v>
      </c>
      <c r="B12" s="63" t="str">
        <f>IF('2.Students Name'!C9="","",'2.Students Name'!C9)</f>
        <v/>
      </c>
      <c r="C12" s="69" t="str">
        <f>IF('2.Students Name'!D9="","",'2.Students Name'!D9)</f>
        <v/>
      </c>
      <c r="D12" s="65"/>
      <c r="E12" s="66"/>
      <c r="F12" s="72"/>
      <c r="G12" s="73"/>
      <c r="H12" s="73"/>
      <c r="I12" s="73"/>
      <c r="J12" s="74"/>
      <c r="K12" s="67">
        <f>IF('2.Students Name'!R9="มส","มส",IF('2.Students Name'!R9="ร","ร",IF('2.Students Name'!R9="ย้าย","ย้าย",'5.Midterm'!D12)))</f>
        <v>0</v>
      </c>
      <c r="L12" s="67" t="str">
        <f>IF('2.Students Name'!R9="NQ","NQ",IF('2.Students Name'!R9="I","I",IF('2.Students Name'!R9="T","T","")))</f>
        <v/>
      </c>
    </row>
    <row r="13" spans="1:19" s="68" customFormat="1" ht="16.5" customHeight="1">
      <c r="A13" s="62">
        <v>6</v>
      </c>
      <c r="B13" s="63" t="str">
        <f>IF('2.Students Name'!C10="","",'2.Students Name'!C10)</f>
        <v/>
      </c>
      <c r="C13" s="69" t="str">
        <f>IF('2.Students Name'!D10="","",'2.Students Name'!D10)</f>
        <v/>
      </c>
      <c r="D13" s="65"/>
      <c r="E13" s="66"/>
      <c r="F13" s="70"/>
      <c r="G13" s="66"/>
      <c r="H13" s="66"/>
      <c r="I13" s="66"/>
      <c r="J13" s="71"/>
      <c r="K13" s="67">
        <f>IF('2.Students Name'!R10="มส","มส",IF('2.Students Name'!R10="ร","ร",IF('2.Students Name'!R10="ย้าย","ย้าย",'5.Midterm'!D13)))</f>
        <v>0</v>
      </c>
      <c r="L13" s="67" t="str">
        <f>IF('2.Students Name'!R10="NQ","NQ",IF('2.Students Name'!R10="I","I",IF('2.Students Name'!R10="T","T","")))</f>
        <v/>
      </c>
    </row>
    <row r="14" spans="1:19" s="68" customFormat="1" ht="16.5" customHeight="1">
      <c r="A14" s="62">
        <v>7</v>
      </c>
      <c r="B14" s="63" t="str">
        <f>IF('2.Students Name'!C11="","",'2.Students Name'!C11)</f>
        <v/>
      </c>
      <c r="C14" s="69" t="str">
        <f>IF('2.Students Name'!D11="","",'2.Students Name'!D11)</f>
        <v/>
      </c>
      <c r="D14" s="65"/>
      <c r="E14" s="66"/>
      <c r="F14" s="70"/>
      <c r="G14" s="66"/>
      <c r="H14" s="66"/>
      <c r="I14" s="66"/>
      <c r="J14" s="71"/>
      <c r="K14" s="67">
        <f>IF('2.Students Name'!R11="มส","มส",IF('2.Students Name'!R11="ร","ร",IF('2.Students Name'!R11="ย้าย","ย้าย",'5.Midterm'!D14)))</f>
        <v>0</v>
      </c>
      <c r="L14" s="67" t="str">
        <f>IF('2.Students Name'!R11="NQ","NQ",IF('2.Students Name'!R11="I","I",IF('2.Students Name'!R11="T","T","")))</f>
        <v/>
      </c>
    </row>
    <row r="15" spans="1:19" s="68" customFormat="1" ht="16.5" customHeight="1">
      <c r="A15" s="62">
        <v>8</v>
      </c>
      <c r="B15" s="63" t="str">
        <f>IF('2.Students Name'!C12="","",'2.Students Name'!C12)</f>
        <v/>
      </c>
      <c r="C15" s="69" t="str">
        <f>IF('2.Students Name'!D12="","",'2.Students Name'!D12)</f>
        <v/>
      </c>
      <c r="D15" s="65"/>
      <c r="E15" s="66"/>
      <c r="F15" s="70"/>
      <c r="G15" s="66"/>
      <c r="H15" s="66"/>
      <c r="I15" s="66"/>
      <c r="J15" s="71"/>
      <c r="K15" s="67">
        <f>IF('2.Students Name'!R12="มส","มส",IF('2.Students Name'!R12="ร","ร",IF('2.Students Name'!R12="ย้าย","ย้าย",'5.Midterm'!D15)))</f>
        <v>0</v>
      </c>
      <c r="L15" s="67" t="str">
        <f>IF('2.Students Name'!R12="NQ","NQ",IF('2.Students Name'!R12="I","I",IF('2.Students Name'!R12="T","T","")))</f>
        <v/>
      </c>
    </row>
    <row r="16" spans="1:19" s="68" customFormat="1" ht="16.5" customHeight="1">
      <c r="A16" s="62">
        <v>9</v>
      </c>
      <c r="B16" s="63" t="str">
        <f>IF('2.Students Name'!C13="","",'2.Students Name'!C13)</f>
        <v/>
      </c>
      <c r="C16" s="69" t="str">
        <f>IF('2.Students Name'!D13="","",'2.Students Name'!D13)</f>
        <v/>
      </c>
      <c r="D16" s="65"/>
      <c r="E16" s="66"/>
      <c r="F16" s="70"/>
      <c r="G16" s="66"/>
      <c r="H16" s="66"/>
      <c r="I16" s="66"/>
      <c r="J16" s="71"/>
      <c r="K16" s="67">
        <f>IF('2.Students Name'!R13="มส","มส",IF('2.Students Name'!R13="ร","ร",IF('2.Students Name'!R13="ย้าย","ย้าย",'5.Midterm'!D16)))</f>
        <v>0</v>
      </c>
      <c r="L16" s="67" t="str">
        <f>IF('2.Students Name'!R13="NQ","NQ",IF('2.Students Name'!R13="I","I",IF('2.Students Name'!R13="T","T","")))</f>
        <v/>
      </c>
    </row>
    <row r="17" spans="1:12" s="68" customFormat="1" ht="16.5" customHeight="1">
      <c r="A17" s="62">
        <v>10</v>
      </c>
      <c r="B17" s="63" t="str">
        <f>IF('2.Students Name'!C14="","",'2.Students Name'!C14)</f>
        <v/>
      </c>
      <c r="C17" s="69" t="str">
        <f>IF('2.Students Name'!D14="","",'2.Students Name'!D14)</f>
        <v/>
      </c>
      <c r="D17" s="65"/>
      <c r="E17" s="66"/>
      <c r="F17" s="70"/>
      <c r="G17" s="66"/>
      <c r="H17" s="66"/>
      <c r="I17" s="66"/>
      <c r="J17" s="71"/>
      <c r="K17" s="67">
        <f>IF('2.Students Name'!R14="มส","มส",IF('2.Students Name'!R14="ร","ร",IF('2.Students Name'!R14="ย้าย","ย้าย",'5.Midterm'!D17)))</f>
        <v>0</v>
      </c>
      <c r="L17" s="67" t="str">
        <f>IF('2.Students Name'!R14="NQ","NQ",IF('2.Students Name'!R14="I","I",IF('2.Students Name'!R14="T","T","")))</f>
        <v/>
      </c>
    </row>
    <row r="18" spans="1:12" s="68" customFormat="1" ht="16.5" customHeight="1">
      <c r="A18" s="62">
        <v>11</v>
      </c>
      <c r="B18" s="63" t="str">
        <f>IF('2.Students Name'!C15="","",'2.Students Name'!C15)</f>
        <v/>
      </c>
      <c r="C18" s="69" t="str">
        <f>IF('2.Students Name'!D15="","",'2.Students Name'!D15)</f>
        <v/>
      </c>
      <c r="D18" s="65"/>
      <c r="E18" s="66"/>
      <c r="F18" s="70"/>
      <c r="G18" s="66"/>
      <c r="H18" s="66"/>
      <c r="I18" s="66"/>
      <c r="J18" s="66"/>
      <c r="K18" s="67">
        <f>IF('2.Students Name'!R15="มส","มส",IF('2.Students Name'!R15="ร","ร",IF('2.Students Name'!R15="ย้าย","ย้าย",'5.Midterm'!D18)))</f>
        <v>0</v>
      </c>
      <c r="L18" s="67" t="str">
        <f>IF('2.Students Name'!R15="NQ","NQ",IF('2.Students Name'!R15="I","I",IF('2.Students Name'!R15="T","T","")))</f>
        <v/>
      </c>
    </row>
    <row r="19" spans="1:12" s="68" customFormat="1" ht="16.5" customHeight="1">
      <c r="A19" s="62">
        <v>12</v>
      </c>
      <c r="B19" s="63" t="str">
        <f>IF('2.Students Name'!C16="","",'2.Students Name'!C16)</f>
        <v/>
      </c>
      <c r="C19" s="69" t="str">
        <f>IF('2.Students Name'!D16="","",'2.Students Name'!D16)</f>
        <v/>
      </c>
      <c r="D19" s="65"/>
      <c r="E19" s="66"/>
      <c r="F19" s="67"/>
      <c r="G19" s="66"/>
      <c r="H19" s="66"/>
      <c r="I19" s="66"/>
      <c r="J19" s="66"/>
      <c r="K19" s="67">
        <f>IF('2.Students Name'!R16="มส","มส",IF('2.Students Name'!R16="ร","ร",IF('2.Students Name'!R16="ย้าย","ย้าย",'5.Midterm'!D19)))</f>
        <v>0</v>
      </c>
      <c r="L19" s="67" t="str">
        <f>IF('2.Students Name'!R16="NQ","NQ",IF('2.Students Name'!R16="I","I",IF('2.Students Name'!R16="T","T","")))</f>
        <v/>
      </c>
    </row>
    <row r="20" spans="1:12" s="68" customFormat="1" ht="16.5" customHeight="1">
      <c r="A20" s="62">
        <v>13</v>
      </c>
      <c r="B20" s="63" t="str">
        <f>IF('2.Students Name'!C17="","",'2.Students Name'!C17)</f>
        <v/>
      </c>
      <c r="C20" s="69" t="str">
        <f>IF('2.Students Name'!D17="","",'2.Students Name'!D17)</f>
        <v/>
      </c>
      <c r="D20" s="65"/>
      <c r="E20" s="66"/>
      <c r="F20" s="67"/>
      <c r="G20" s="66"/>
      <c r="H20" s="66"/>
      <c r="I20" s="66"/>
      <c r="J20" s="66"/>
      <c r="K20" s="67">
        <f>IF('2.Students Name'!R17="มส","มส",IF('2.Students Name'!R17="ร","ร",IF('2.Students Name'!R17="ย้าย","ย้าย",'5.Midterm'!D20)))</f>
        <v>0</v>
      </c>
      <c r="L20" s="67" t="str">
        <f>IF('2.Students Name'!R17="NQ","NQ",IF('2.Students Name'!R17="I","I",IF('2.Students Name'!R17="T","T","")))</f>
        <v/>
      </c>
    </row>
    <row r="21" spans="1:12" s="68" customFormat="1" ht="16.5" customHeight="1">
      <c r="A21" s="62">
        <v>14</v>
      </c>
      <c r="B21" s="63" t="str">
        <f>IF('2.Students Name'!C18="","",'2.Students Name'!C18)</f>
        <v/>
      </c>
      <c r="C21" s="69" t="str">
        <f>IF('2.Students Name'!D18="","",'2.Students Name'!D18)</f>
        <v/>
      </c>
      <c r="D21" s="65"/>
      <c r="E21" s="66"/>
      <c r="F21" s="423" t="s">
        <v>692</v>
      </c>
      <c r="G21" s="423"/>
      <c r="H21" s="423"/>
      <c r="I21" s="423"/>
      <c r="J21" s="423"/>
      <c r="K21" s="67">
        <f>IF('2.Students Name'!R18="มส","มส",IF('2.Students Name'!R18="ร","ร",IF('2.Students Name'!R18="ย้าย","ย้าย",'5.Midterm'!D21)))</f>
        <v>0</v>
      </c>
      <c r="L21" s="67" t="str">
        <f>IF('2.Students Name'!R18="NQ","NQ",IF('2.Students Name'!R18="I","I",IF('2.Students Name'!R18="T","T","")))</f>
        <v/>
      </c>
    </row>
    <row r="22" spans="1:12" s="68" customFormat="1" ht="16.5" customHeight="1">
      <c r="A22" s="62">
        <v>15</v>
      </c>
      <c r="B22" s="63" t="str">
        <f>IF('2.Students Name'!C19="","",'2.Students Name'!C19)</f>
        <v/>
      </c>
      <c r="C22" s="69" t="str">
        <f>IF('2.Students Name'!D19="","",'2.Students Name'!D19)</f>
        <v/>
      </c>
      <c r="D22" s="65"/>
      <c r="E22" s="66"/>
      <c r="F22" s="420" t="str">
        <f>CONCATENATE("(",'1.Basic Info'!$D$17,")")</f>
        <v>()</v>
      </c>
      <c r="G22" s="420"/>
      <c r="H22" s="420"/>
      <c r="I22" s="420"/>
      <c r="J22" s="420"/>
      <c r="K22" s="67">
        <f>IF('2.Students Name'!R19="มส","มส",IF('2.Students Name'!R19="ร","ร",IF('2.Students Name'!R19="ย้าย","ย้าย",'5.Midterm'!D22)))</f>
        <v>0</v>
      </c>
      <c r="L22" s="67" t="str">
        <f>IF('2.Students Name'!R19="NQ","NQ",IF('2.Students Name'!R19="I","I",IF('2.Students Name'!R19="T","T","")))</f>
        <v/>
      </c>
    </row>
    <row r="23" spans="1:12" s="68" customFormat="1" ht="16.5" customHeight="1">
      <c r="A23" s="62">
        <v>16</v>
      </c>
      <c r="B23" s="63" t="str">
        <f>IF('2.Students Name'!C20="","",'2.Students Name'!C20)</f>
        <v/>
      </c>
      <c r="C23" s="69" t="str">
        <f>IF('2.Students Name'!D20="","",'2.Students Name'!D20)</f>
        <v/>
      </c>
      <c r="D23" s="65"/>
      <c r="E23" s="66"/>
      <c r="F23" s="436" t="s">
        <v>662</v>
      </c>
      <c r="G23" s="436"/>
      <c r="H23" s="436"/>
      <c r="I23" s="436"/>
      <c r="J23" s="436"/>
      <c r="K23" s="67">
        <f>IF('2.Students Name'!R20="มส","มส",IF('2.Students Name'!R20="ร","ร",IF('2.Students Name'!R20="ย้าย","ย้าย",'5.Midterm'!D23)))</f>
        <v>0</v>
      </c>
      <c r="L23" s="67" t="str">
        <f>IF('2.Students Name'!R20="NQ","NQ",IF('2.Students Name'!R20="I","I",IF('2.Students Name'!R20="T","T","")))</f>
        <v/>
      </c>
    </row>
    <row r="24" spans="1:12" s="68" customFormat="1" ht="16.5" customHeight="1">
      <c r="A24" s="62">
        <v>17</v>
      </c>
      <c r="B24" s="63" t="str">
        <f>IF('2.Students Name'!C21="","",'2.Students Name'!C21)</f>
        <v/>
      </c>
      <c r="C24" s="69" t="str">
        <f>IF('2.Students Name'!D21="","",'2.Students Name'!D21)</f>
        <v/>
      </c>
      <c r="D24" s="65"/>
      <c r="E24" s="66"/>
      <c r="F24" s="75"/>
      <c r="G24" s="66"/>
      <c r="H24" s="66"/>
      <c r="I24" s="66"/>
      <c r="J24" s="66"/>
      <c r="K24" s="67">
        <f>IF('2.Students Name'!R21="มส","มส",IF('2.Students Name'!R21="ร","ร",IF('2.Students Name'!R21="ย้าย","ย้าย",'5.Midterm'!D24)))</f>
        <v>0</v>
      </c>
      <c r="L24" s="67" t="str">
        <f>IF('2.Students Name'!R21="NQ","NQ",IF('2.Students Name'!R21="I","I",IF('2.Students Name'!R21="T","T","")))</f>
        <v/>
      </c>
    </row>
    <row r="25" spans="1:12" s="68" customFormat="1" ht="16.5" customHeight="1">
      <c r="A25" s="62">
        <v>18</v>
      </c>
      <c r="B25" s="63" t="str">
        <f>IF('2.Students Name'!C22="","",'2.Students Name'!C22)</f>
        <v/>
      </c>
      <c r="C25" s="69" t="str">
        <f>IF('2.Students Name'!D22="","",'2.Students Name'!D22)</f>
        <v/>
      </c>
      <c r="D25" s="65"/>
      <c r="E25" s="66"/>
      <c r="F25" s="75"/>
      <c r="G25" s="66"/>
      <c r="H25" s="66"/>
      <c r="I25" s="66"/>
      <c r="J25" s="66"/>
      <c r="K25" s="67">
        <f>IF('2.Students Name'!R22="มส","มส",IF('2.Students Name'!R22="ร","ร",IF('2.Students Name'!R22="ย้าย","ย้าย",'5.Midterm'!D25)))</f>
        <v>0</v>
      </c>
      <c r="L25" s="67" t="str">
        <f>IF('2.Students Name'!R22="NQ","NQ",IF('2.Students Name'!R22="I","I",IF('2.Students Name'!R22="T","T","")))</f>
        <v/>
      </c>
    </row>
    <row r="26" spans="1:12" s="68" customFormat="1" ht="16.5" customHeight="1">
      <c r="A26" s="62">
        <v>19</v>
      </c>
      <c r="B26" s="63" t="str">
        <f>IF('2.Students Name'!C23="","",'2.Students Name'!C23)</f>
        <v/>
      </c>
      <c r="C26" s="69" t="str">
        <f>IF('2.Students Name'!D23="","",'2.Students Name'!D23)</f>
        <v/>
      </c>
      <c r="D26" s="65"/>
      <c r="E26" s="66"/>
      <c r="F26" s="423" t="s">
        <v>692</v>
      </c>
      <c r="G26" s="423"/>
      <c r="H26" s="423"/>
      <c r="I26" s="423"/>
      <c r="J26" s="423"/>
      <c r="K26" s="67">
        <f>IF('2.Students Name'!R23="มส","มส",IF('2.Students Name'!R23="ร","ร",IF('2.Students Name'!R23="ย้าย","ย้าย",'5.Midterm'!D26)))</f>
        <v>0</v>
      </c>
      <c r="L26" s="67" t="str">
        <f>IF('2.Students Name'!R23="NQ","NQ",IF('2.Students Name'!R23="I","I",IF('2.Students Name'!R23="T","T","")))</f>
        <v/>
      </c>
    </row>
    <row r="27" spans="1:12" s="68" customFormat="1" ht="16.5" customHeight="1">
      <c r="A27" s="62">
        <v>20</v>
      </c>
      <c r="B27" s="63" t="str">
        <f>IF('2.Students Name'!C24="","",'2.Students Name'!C24)</f>
        <v/>
      </c>
      <c r="C27" s="69" t="str">
        <f>IF('2.Students Name'!D24="","",'2.Students Name'!D24)</f>
        <v/>
      </c>
      <c r="D27" s="65"/>
      <c r="E27" s="66"/>
      <c r="F27" s="420" t="str">
        <f>CONCATENATE("(",'1.Basic Info'!$D$27,")")</f>
        <v>(Mrs. Kitiya  Middleton)</v>
      </c>
      <c r="G27" s="420"/>
      <c r="H27" s="420"/>
      <c r="I27" s="420"/>
      <c r="J27" s="420"/>
      <c r="K27" s="67">
        <f>IF('2.Students Name'!R24="มส","มส",IF('2.Students Name'!R24="ร","ร",IF('2.Students Name'!R24="ย้าย","ย้าย",'5.Midterm'!D27)))</f>
        <v>0</v>
      </c>
      <c r="L27" s="67" t="str">
        <f>IF('2.Students Name'!R24="NQ","NQ",IF('2.Students Name'!R24="I","I",IF('2.Students Name'!R24="T","T","")))</f>
        <v/>
      </c>
    </row>
    <row r="28" spans="1:12" s="68" customFormat="1" ht="16.5" customHeight="1">
      <c r="A28" s="62">
        <v>21</v>
      </c>
      <c r="B28" s="63" t="str">
        <f>IF('2.Students Name'!C25="","",'2.Students Name'!C25)</f>
        <v/>
      </c>
      <c r="C28" s="69" t="str">
        <f>IF('2.Students Name'!D25="","",'2.Students Name'!D25)</f>
        <v/>
      </c>
      <c r="D28" s="65"/>
      <c r="E28" s="66"/>
      <c r="F28" s="423" t="s">
        <v>641</v>
      </c>
      <c r="G28" s="423"/>
      <c r="H28" s="423"/>
      <c r="I28" s="423"/>
      <c r="J28" s="423"/>
      <c r="K28" s="67">
        <f>IF('2.Students Name'!R25="มส","มส",IF('2.Students Name'!R25="ร","ร",IF('2.Students Name'!R25="ย้าย","ย้าย",'5.Midterm'!D28)))</f>
        <v>0</v>
      </c>
      <c r="L28" s="67" t="str">
        <f>IF('2.Students Name'!R25="NQ","NQ",IF('2.Students Name'!R25="I","I",IF('2.Students Name'!R25="T","T","")))</f>
        <v/>
      </c>
    </row>
    <row r="29" spans="1:12" s="68" customFormat="1" ht="16.5" customHeight="1">
      <c r="A29" s="62">
        <v>22</v>
      </c>
      <c r="B29" s="63" t="str">
        <f>IF('2.Students Name'!C26="","",'2.Students Name'!C26)</f>
        <v/>
      </c>
      <c r="C29" s="69" t="str">
        <f>IF('2.Students Name'!D26="","",'2.Students Name'!D26)</f>
        <v/>
      </c>
      <c r="D29" s="65"/>
      <c r="E29" s="66"/>
      <c r="G29" s="66"/>
      <c r="H29" s="66"/>
      <c r="I29" s="66"/>
      <c r="J29" s="66"/>
      <c r="K29" s="67">
        <f>IF('2.Students Name'!R26="มส","มส",IF('2.Students Name'!R26="ร","ร",IF('2.Students Name'!R26="ย้าย","ย้าย",'5.Midterm'!D29)))</f>
        <v>0</v>
      </c>
      <c r="L29" s="67" t="str">
        <f>IF('2.Students Name'!R26="NQ","NQ",IF('2.Students Name'!R26="I","I",IF('2.Students Name'!R26="T","T","")))</f>
        <v/>
      </c>
    </row>
    <row r="30" spans="1:12" s="68" customFormat="1" ht="16.5" customHeight="1">
      <c r="A30" s="62">
        <v>23</v>
      </c>
      <c r="B30" s="63" t="str">
        <f>IF('2.Students Name'!C27="","",'2.Students Name'!C27)</f>
        <v/>
      </c>
      <c r="C30" s="69" t="str">
        <f>IF('2.Students Name'!D27="","",'2.Students Name'!D27)</f>
        <v/>
      </c>
      <c r="D30" s="65"/>
      <c r="E30" s="66"/>
      <c r="F30" s="67"/>
      <c r="G30" s="66"/>
      <c r="H30" s="66"/>
      <c r="I30" s="66"/>
      <c r="J30" s="66"/>
      <c r="K30" s="67">
        <f>IF('2.Students Name'!R27="มส","มส",IF('2.Students Name'!R27="ร","ร",IF('2.Students Name'!R27="ย้าย","ย้าย",'5.Midterm'!D30)))</f>
        <v>0</v>
      </c>
      <c r="L30" s="67" t="str">
        <f>IF('2.Students Name'!R27="NQ","NQ",IF('2.Students Name'!R27="I","I",IF('2.Students Name'!R27="T","T","")))</f>
        <v/>
      </c>
    </row>
    <row r="31" spans="1:12" s="68" customFormat="1" ht="16.5" customHeight="1">
      <c r="A31" s="62">
        <v>24</v>
      </c>
      <c r="B31" s="63" t="str">
        <f>IF('2.Students Name'!C28="","",'2.Students Name'!C28)</f>
        <v/>
      </c>
      <c r="C31" s="69" t="str">
        <f>IF('2.Students Name'!D28="","",'2.Students Name'!D28)</f>
        <v/>
      </c>
      <c r="D31" s="65"/>
      <c r="E31" s="66"/>
      <c r="F31" s="70" t="str">
        <f>IF(รอง="","","….............................................")</f>
        <v/>
      </c>
      <c r="G31" s="66"/>
      <c r="H31" s="66"/>
      <c r="I31" s="66"/>
      <c r="J31" s="66"/>
      <c r="K31" s="67">
        <f>IF('2.Students Name'!R28="มส","มส",IF('2.Students Name'!R28="ร","ร",IF('2.Students Name'!R28="ย้าย","ย้าย",'5.Midterm'!D31)))</f>
        <v>0</v>
      </c>
      <c r="L31" s="67" t="str">
        <f>IF('2.Students Name'!R28="NQ","NQ",IF('2.Students Name'!R28="I","I",IF('2.Students Name'!R28="T","T","")))</f>
        <v/>
      </c>
    </row>
    <row r="32" spans="1:12" s="68" customFormat="1" ht="16.5" customHeight="1">
      <c r="A32" s="62">
        <v>25</v>
      </c>
      <c r="B32" s="63" t="str">
        <f>IF('2.Students Name'!C29="","",'2.Students Name'!C29)</f>
        <v/>
      </c>
      <c r="C32" s="69" t="str">
        <f>IF('2.Students Name'!D29="","",'2.Students Name'!D29)</f>
        <v/>
      </c>
      <c r="D32" s="65"/>
      <c r="E32" s="66"/>
      <c r="F32" s="420" t="str">
        <f>IF(รอง="","",CONCATENATE("(",รอง,")"))</f>
        <v/>
      </c>
      <c r="G32" s="420"/>
      <c r="H32" s="420"/>
      <c r="I32" s="420"/>
      <c r="J32" s="420"/>
      <c r="K32" s="67">
        <f>IF('2.Students Name'!R29="มส","มส",IF('2.Students Name'!R29="ร","ร",IF('2.Students Name'!R29="ย้าย","ย้าย",'5.Midterm'!D32)))</f>
        <v>0</v>
      </c>
      <c r="L32" s="67" t="str">
        <f>IF('2.Students Name'!R29="NQ","NQ",IF('2.Students Name'!R29="I","I",IF('2.Students Name'!R29="T","T","")))</f>
        <v/>
      </c>
    </row>
    <row r="33" spans="1:12" s="68" customFormat="1" ht="16.5" customHeight="1">
      <c r="A33" s="62">
        <v>26</v>
      </c>
      <c r="B33" s="63" t="str">
        <f>IF('2.Students Name'!C30="","",'2.Students Name'!C30)</f>
        <v/>
      </c>
      <c r="C33" s="69" t="str">
        <f>IF('2.Students Name'!D30="","",'2.Students Name'!D30)</f>
        <v/>
      </c>
      <c r="D33" s="65"/>
      <c r="E33" s="66"/>
      <c r="F33" s="420" t="str">
        <f>IF(รอง="","","Assistant Director")</f>
        <v/>
      </c>
      <c r="G33" s="420"/>
      <c r="H33" s="420"/>
      <c r="I33" s="420"/>
      <c r="J33" s="420"/>
      <c r="K33" s="67">
        <f>IF('2.Students Name'!R30="มส","มส",IF('2.Students Name'!R30="ร","ร",IF('2.Students Name'!R30="ย้าย","ย้าย",'5.Midterm'!D33)))</f>
        <v>0</v>
      </c>
      <c r="L33" s="67" t="str">
        <f>IF('2.Students Name'!R30="NQ","NQ",IF('2.Students Name'!R30="I","I",IF('2.Students Name'!R30="T","T","")))</f>
        <v/>
      </c>
    </row>
    <row r="34" spans="1:12" s="68" customFormat="1" ht="16.5" customHeight="1">
      <c r="A34" s="62">
        <v>27</v>
      </c>
      <c r="B34" s="63" t="str">
        <f>IF('2.Students Name'!C31="","",'2.Students Name'!C31)</f>
        <v/>
      </c>
      <c r="C34" s="69" t="str">
        <f>IF('2.Students Name'!D31="","",'2.Students Name'!D31)</f>
        <v/>
      </c>
      <c r="D34" s="65"/>
      <c r="E34" s="66"/>
      <c r="F34" s="420" t="str">
        <f>IF(รอง="","","Academic Department")</f>
        <v/>
      </c>
      <c r="G34" s="420"/>
      <c r="H34" s="420"/>
      <c r="I34" s="420"/>
      <c r="J34" s="420"/>
      <c r="K34" s="67">
        <f>IF('2.Students Name'!R31="มส","มส",IF('2.Students Name'!R31="ร","ร",IF('2.Students Name'!R31="ย้าย","ย้าย",'5.Midterm'!D34)))</f>
        <v>0</v>
      </c>
      <c r="L34" s="67" t="str">
        <f>IF('2.Students Name'!R31="NQ","NQ",IF('2.Students Name'!R31="I","I",IF('2.Students Name'!R31="T","T","")))</f>
        <v/>
      </c>
    </row>
    <row r="35" spans="1:12" s="68" customFormat="1" ht="16.5" customHeight="1">
      <c r="A35" s="62">
        <v>28</v>
      </c>
      <c r="B35" s="63" t="str">
        <f>IF('2.Students Name'!C32="","",'2.Students Name'!C32)</f>
        <v/>
      </c>
      <c r="C35" s="69" t="str">
        <f>IF('2.Students Name'!D32="","",'2.Students Name'!D32)</f>
        <v/>
      </c>
      <c r="D35" s="65"/>
      <c r="E35" s="66"/>
      <c r="F35" s="70"/>
      <c r="G35" s="76"/>
      <c r="H35" s="66"/>
      <c r="I35" s="66"/>
      <c r="J35" s="66"/>
      <c r="K35" s="67">
        <f>IF('2.Students Name'!R32="มส","มส",IF('2.Students Name'!R32="ร","ร",IF('2.Students Name'!R32="ย้าย","ย้าย",'5.Midterm'!D35)))</f>
        <v>0</v>
      </c>
      <c r="L35" s="67" t="str">
        <f>IF('2.Students Name'!R32="NQ","NQ",IF('2.Students Name'!R32="I","I",IF('2.Students Name'!R32="T","T","")))</f>
        <v/>
      </c>
    </row>
    <row r="36" spans="1:12" s="68" customFormat="1" ht="16.5" customHeight="1">
      <c r="A36" s="62">
        <v>29</v>
      </c>
      <c r="B36" s="63" t="str">
        <f>IF('2.Students Name'!C33="","",'2.Students Name'!C33)</f>
        <v/>
      </c>
      <c r="C36" s="69" t="str">
        <f>IF('2.Students Name'!D33="","",'2.Students Name'!D33)</f>
        <v/>
      </c>
      <c r="D36" s="65"/>
      <c r="E36" s="66"/>
      <c r="F36" s="70"/>
      <c r="G36" s="76"/>
      <c r="H36" s="66"/>
      <c r="I36" s="66"/>
      <c r="J36" s="66"/>
      <c r="K36" s="67">
        <f>IF('2.Students Name'!R33="มส","มส",IF('2.Students Name'!R33="ร","ร",IF('2.Students Name'!R33="ย้าย","ย้าย",'5.Midterm'!D36)))</f>
        <v>0</v>
      </c>
      <c r="L36" s="67" t="str">
        <f>IF('2.Students Name'!R33="NQ","NQ",IF('2.Students Name'!R33="I","I",IF('2.Students Name'!R33="T","T","")))</f>
        <v/>
      </c>
    </row>
    <row r="37" spans="1:12" s="68" customFormat="1" ht="16.5" customHeight="1">
      <c r="A37" s="62">
        <v>30</v>
      </c>
      <c r="B37" s="63" t="str">
        <f>IF('2.Students Name'!C34="","",'2.Students Name'!C34)</f>
        <v/>
      </c>
      <c r="C37" s="69" t="str">
        <f>IF('2.Students Name'!D34="","",'2.Students Name'!D34)</f>
        <v/>
      </c>
      <c r="D37" s="65"/>
      <c r="E37" s="66"/>
      <c r="F37" s="70"/>
      <c r="G37" s="76"/>
      <c r="H37" s="66"/>
      <c r="I37" s="66"/>
      <c r="J37" s="66"/>
      <c r="K37" s="67">
        <f>IF('2.Students Name'!R34="มส","มส",IF('2.Students Name'!R34="ร","ร",IF('2.Students Name'!R34="ย้าย","ย้าย",'5.Midterm'!D37)))</f>
        <v>0</v>
      </c>
      <c r="L37" s="67" t="str">
        <f>IF('2.Students Name'!R34="NQ","NQ",IF('2.Students Name'!R34="I","I",IF('2.Students Name'!R34="T","T","")))</f>
        <v/>
      </c>
    </row>
    <row r="38" spans="1:12" s="68" customFormat="1" ht="16.5" customHeight="1">
      <c r="A38" s="62">
        <v>31</v>
      </c>
      <c r="B38" s="63" t="str">
        <f>IF('2.Students Name'!C35="","",'2.Students Name'!C35)</f>
        <v/>
      </c>
      <c r="C38" s="69" t="str">
        <f>IF('2.Students Name'!D35="","",'2.Students Name'!D35)</f>
        <v/>
      </c>
      <c r="D38" s="65"/>
      <c r="E38" s="66"/>
      <c r="F38" s="423" t="s">
        <v>692</v>
      </c>
      <c r="G38" s="423"/>
      <c r="H38" s="423"/>
      <c r="I38" s="423"/>
      <c r="J38" s="423"/>
      <c r="K38" s="67">
        <f>IF('2.Students Name'!R35="มส","มส",IF('2.Students Name'!R35="ร","ร",IF('2.Students Name'!R35="ย้าย","ย้าย",'5.Midterm'!D38)))</f>
        <v>0</v>
      </c>
      <c r="L38" s="67" t="str">
        <f>IF('2.Students Name'!R35="NQ","NQ",IF('2.Students Name'!R35="I","I",IF('2.Students Name'!R35="T","T","")))</f>
        <v/>
      </c>
    </row>
    <row r="39" spans="1:12" s="68" customFormat="1" ht="16.5" customHeight="1">
      <c r="A39" s="62">
        <v>32</v>
      </c>
      <c r="B39" s="63" t="str">
        <f>IF('2.Students Name'!C36="","",'2.Students Name'!C36)</f>
        <v/>
      </c>
      <c r="C39" s="77" t="str">
        <f>IF('2.Students Name'!D36="","",'2.Students Name'!D36)</f>
        <v/>
      </c>
      <c r="D39" s="65"/>
      <c r="E39" s="66"/>
      <c r="F39" s="420" t="str">
        <f>CONCATENATE("(",ผอ,")")</f>
        <v>(Mr. Asawin  Khongphetsak)</v>
      </c>
      <c r="G39" s="420"/>
      <c r="H39" s="420"/>
      <c r="I39" s="420"/>
      <c r="J39" s="420"/>
      <c r="K39" s="67">
        <f>IF('2.Students Name'!R36="มส","มส",IF('2.Students Name'!R36="ร","ร",IF('2.Students Name'!R36="ย้าย","ย้าย",'5.Midterm'!D39)))</f>
        <v>0</v>
      </c>
      <c r="L39" s="67" t="str">
        <f>IF('2.Students Name'!R36="NQ","NQ",IF('2.Students Name'!R36="I","I",IF('2.Students Name'!R36="T","T","")))</f>
        <v/>
      </c>
    </row>
    <row r="40" spans="1:12" s="68" customFormat="1" ht="16.5" customHeight="1">
      <c r="A40" s="62">
        <v>33</v>
      </c>
      <c r="B40" s="63" t="str">
        <f>IF('2.Students Name'!C37="","",'2.Students Name'!C37)</f>
        <v/>
      </c>
      <c r="C40" s="69" t="str">
        <f>IF('2.Students Name'!D37="","",'2.Students Name'!D37)</f>
        <v/>
      </c>
      <c r="D40" s="65"/>
      <c r="E40" s="66"/>
      <c r="F40" s="420" t="str">
        <f>IF(F39=F32,"Assistant Director","Director")</f>
        <v>Director</v>
      </c>
      <c r="G40" s="420"/>
      <c r="H40" s="420"/>
      <c r="I40" s="420"/>
      <c r="J40" s="420"/>
      <c r="K40" s="67">
        <f>IF('2.Students Name'!R37="มส","มส",IF('2.Students Name'!R37="ร","ร",IF('2.Students Name'!R37="ย้าย","ย้าย",'5.Midterm'!D40)))</f>
        <v>0</v>
      </c>
      <c r="L40" s="67" t="str">
        <f>IF('2.Students Name'!R37="NQ","NQ",IF('2.Students Name'!R37="I","I",IF('2.Students Name'!R37="T","T","")))</f>
        <v/>
      </c>
    </row>
    <row r="41" spans="1:12" s="68" customFormat="1" ht="16.5" customHeight="1">
      <c r="A41" s="62">
        <v>34</v>
      </c>
      <c r="B41" s="63" t="str">
        <f>IF('2.Students Name'!C38="","",'2.Students Name'!C38)</f>
        <v/>
      </c>
      <c r="C41" s="69" t="str">
        <f>IF('2.Students Name'!D38="","",'2.Students Name'!D38)</f>
        <v/>
      </c>
      <c r="D41" s="65"/>
      <c r="E41" s="66"/>
      <c r="F41" s="421" t="str">
        <f>IF(F39=F32,"Acting for the Director","")</f>
        <v/>
      </c>
      <c r="G41" s="421"/>
      <c r="H41" s="421"/>
      <c r="I41" s="421"/>
      <c r="J41" s="421"/>
      <c r="K41" s="67">
        <f>IF('2.Students Name'!R38="มส","มส",IF('2.Students Name'!R38="ร","ร",IF('2.Students Name'!R38="ย้าย","ย้าย",'5.Midterm'!D41)))</f>
        <v>0</v>
      </c>
      <c r="L41" s="67" t="str">
        <f>IF('2.Students Name'!R38="NQ","NQ",IF('2.Students Name'!R38="I","I",IF('2.Students Name'!R38="T","T","")))</f>
        <v/>
      </c>
    </row>
    <row r="42" spans="1:12" s="68" customFormat="1" ht="16.5" customHeight="1">
      <c r="A42" s="62">
        <v>35</v>
      </c>
      <c r="B42" s="63" t="str">
        <f>IF('2.Students Name'!C39="","",'2.Students Name'!C39)</f>
        <v/>
      </c>
      <c r="C42" s="69" t="str">
        <f>IF('2.Students Name'!D39="","",'2.Students Name'!D39)</f>
        <v/>
      </c>
      <c r="D42" s="65"/>
      <c r="E42" s="66"/>
      <c r="F42" s="76"/>
      <c r="G42" s="76"/>
      <c r="H42" s="66"/>
      <c r="I42" s="66"/>
      <c r="J42" s="66"/>
      <c r="K42" s="67">
        <f>IF('2.Students Name'!R39="มส","มส",IF('2.Students Name'!R39="ร","ร",IF('2.Students Name'!R39="ย้าย","ย้าย",'5.Midterm'!D42)))</f>
        <v>0</v>
      </c>
      <c r="L42" s="67" t="str">
        <f>IF('2.Students Name'!R39="NQ","NQ",IF('2.Students Name'!R39="I","I",IF('2.Students Name'!R39="T","T","")))</f>
        <v/>
      </c>
    </row>
    <row r="43" spans="1:12" s="68" customFormat="1" ht="16.5" customHeight="1">
      <c r="A43" s="62">
        <v>36</v>
      </c>
      <c r="B43" s="63" t="str">
        <f>IF('2.Students Name'!C40="","",'2.Students Name'!C40)</f>
        <v/>
      </c>
      <c r="C43" s="69" t="str">
        <f>IF('2.Students Name'!D40="","",'2.Students Name'!D40)</f>
        <v/>
      </c>
      <c r="D43" s="65"/>
      <c r="E43" s="66"/>
      <c r="F43" s="66"/>
      <c r="G43" s="66"/>
      <c r="H43" s="66"/>
      <c r="I43" s="66"/>
      <c r="J43" s="66"/>
      <c r="K43" s="67">
        <f>IF('2.Students Name'!R40="มส","มส",IF('2.Students Name'!R40="ร","ร",IF('2.Students Name'!R40="ย้าย","ย้าย",'5.Midterm'!D43)))</f>
        <v>0</v>
      </c>
      <c r="L43" s="67" t="str">
        <f>IF('2.Students Name'!R40="NQ","NQ",IF('2.Students Name'!R40="I","I",IF('2.Students Name'!R40="T","T","")))</f>
        <v/>
      </c>
    </row>
    <row r="44" spans="1:12" s="68" customFormat="1" ht="16.5" customHeight="1">
      <c r="A44" s="62">
        <v>37</v>
      </c>
      <c r="B44" s="63" t="str">
        <f>IF('2.Students Name'!C41="","",'2.Students Name'!C41)</f>
        <v/>
      </c>
      <c r="C44" s="69" t="str">
        <f>IF('2.Students Name'!D41="","",'2.Students Name'!D41)</f>
        <v/>
      </c>
      <c r="D44" s="65"/>
      <c r="E44" s="66"/>
      <c r="F44" s="66"/>
      <c r="G44" s="66"/>
      <c r="H44" s="66"/>
      <c r="I44" s="66"/>
      <c r="J44" s="66"/>
      <c r="K44" s="67">
        <f>IF('2.Students Name'!R41="มส","มส",IF('2.Students Name'!R41="ร","ร",IF('2.Students Name'!R41="ย้าย","ย้าย",'5.Midterm'!D44)))</f>
        <v>0</v>
      </c>
      <c r="L44" s="67" t="str">
        <f>IF('2.Students Name'!R41="NQ","NQ",IF('2.Students Name'!R41="I","I",IF('2.Students Name'!R41="T","T","")))</f>
        <v/>
      </c>
    </row>
    <row r="45" spans="1:12" s="68" customFormat="1" ht="16.5" customHeight="1">
      <c r="A45" s="62">
        <v>38</v>
      </c>
      <c r="B45" s="63" t="str">
        <f>IF('2.Students Name'!C42="","",'2.Students Name'!C42)</f>
        <v/>
      </c>
      <c r="C45" s="69" t="str">
        <f>IF('2.Students Name'!D42="","",'2.Students Name'!D42)</f>
        <v/>
      </c>
      <c r="D45" s="65"/>
      <c r="E45" s="66"/>
      <c r="F45" s="66"/>
      <c r="G45" s="66"/>
      <c r="H45" s="66"/>
      <c r="I45" s="66"/>
      <c r="J45" s="66"/>
      <c r="K45" s="67">
        <f>IF('2.Students Name'!R42="มส","มส",IF('2.Students Name'!R42="ร","ร",IF('2.Students Name'!R42="ย้าย","ย้าย",'5.Midterm'!D45)))</f>
        <v>0</v>
      </c>
      <c r="L45" s="67" t="str">
        <f>IF('2.Students Name'!R42="NQ","NQ",IF('2.Students Name'!R42="I","I",IF('2.Students Name'!R42="T","T","")))</f>
        <v/>
      </c>
    </row>
    <row r="46" spans="1:12" s="68" customFormat="1" ht="16.5" customHeight="1">
      <c r="A46" s="62">
        <v>39</v>
      </c>
      <c r="B46" s="63" t="str">
        <f>IF('2.Students Name'!C43="","",'2.Students Name'!C43)</f>
        <v/>
      </c>
      <c r="C46" s="69" t="str">
        <f>IF('2.Students Name'!D43="","",'2.Students Name'!D43)</f>
        <v/>
      </c>
      <c r="D46" s="65"/>
      <c r="E46" s="66"/>
      <c r="F46" s="66"/>
      <c r="G46" s="66"/>
      <c r="H46" s="66"/>
      <c r="I46" s="66"/>
      <c r="J46" s="66"/>
      <c r="K46" s="67">
        <f>IF('2.Students Name'!R43="มส","มส",IF('2.Students Name'!R43="ร","ร",IF('2.Students Name'!R43="ย้าย","ย้าย",'5.Midterm'!D46)))</f>
        <v>0</v>
      </c>
      <c r="L46" s="67" t="str">
        <f>IF('2.Students Name'!R43="NQ","NQ",IF('2.Students Name'!R43="I","I",IF('2.Students Name'!R43="T","T","")))</f>
        <v/>
      </c>
    </row>
    <row r="47" spans="1:12" s="78" customFormat="1" ht="16.5" customHeight="1">
      <c r="A47" s="62">
        <v>40</v>
      </c>
      <c r="B47" s="63" t="str">
        <f>IF('2.Students Name'!C44="","",'2.Students Name'!C44)</f>
        <v/>
      </c>
      <c r="C47" s="69" t="str">
        <f>IF('2.Students Name'!D44="","",'2.Students Name'!D44)</f>
        <v/>
      </c>
      <c r="D47" s="65"/>
      <c r="E47" s="66"/>
      <c r="F47" s="66"/>
      <c r="G47" s="66"/>
      <c r="H47" s="66"/>
      <c r="I47" s="66"/>
      <c r="K47" s="67">
        <f>IF('2.Students Name'!R44="มส","มส",IF('2.Students Name'!R44="ร","ร",IF('2.Students Name'!R44="ย้าย","ย้าย",'5.Midterm'!D47)))</f>
        <v>0</v>
      </c>
      <c r="L47" s="67" t="str">
        <f>IF('2.Students Name'!R44="NQ","NQ",IF('2.Students Name'!R44="I","I",IF('2.Students Name'!R44="T","T","")))</f>
        <v/>
      </c>
    </row>
    <row r="48" spans="1:12" s="78" customFormat="1" ht="16.5" customHeight="1">
      <c r="A48" s="62">
        <v>41</v>
      </c>
      <c r="B48" s="63" t="str">
        <f>IF('2.Students Name'!C45="","",'2.Students Name'!C45)</f>
        <v/>
      </c>
      <c r="C48" s="79" t="str">
        <f>IF('2.Students Name'!D45="","",'2.Students Name'!D45)</f>
        <v/>
      </c>
      <c r="D48" s="65"/>
      <c r="E48" s="66"/>
      <c r="F48" s="66"/>
      <c r="G48" s="66"/>
      <c r="H48" s="66"/>
      <c r="I48" s="66"/>
      <c r="K48" s="67">
        <f>IF('2.Students Name'!R45="มส","มส",IF('2.Students Name'!R45="ร","ร",IF('2.Students Name'!R45="ย้าย","ย้าย",'5.Midterm'!D48)))</f>
        <v>0</v>
      </c>
      <c r="L48" s="67" t="str">
        <f>IF('2.Students Name'!R45="NQ","NQ",IF('2.Students Name'!R45="I","I",IF('2.Students Name'!R45="T","T","")))</f>
        <v/>
      </c>
    </row>
    <row r="49" spans="1:12" s="78" customFormat="1" ht="16.5" customHeight="1">
      <c r="A49" s="62">
        <v>42</v>
      </c>
      <c r="B49" s="63" t="str">
        <f>IF('2.Students Name'!C46="","",'2.Students Name'!C46)</f>
        <v/>
      </c>
      <c r="C49" s="79" t="str">
        <f>IF('2.Students Name'!D46="","",'2.Students Name'!D46)</f>
        <v/>
      </c>
      <c r="D49" s="65"/>
      <c r="E49" s="66"/>
      <c r="F49" s="66"/>
      <c r="G49" s="66"/>
      <c r="H49" s="66"/>
      <c r="I49" s="66"/>
      <c r="K49" s="67">
        <f>IF('2.Students Name'!R46="มส","มส",IF('2.Students Name'!R46="ร","ร",IF('2.Students Name'!R46="ย้าย","ย้าย",'5.Midterm'!D49)))</f>
        <v>0</v>
      </c>
      <c r="L49" s="67" t="str">
        <f>IF('2.Students Name'!R46="NQ","NQ",IF('2.Students Name'!R46="I","I",IF('2.Students Name'!R46="T","T","")))</f>
        <v/>
      </c>
    </row>
    <row r="50" spans="1:12" s="78" customFormat="1" ht="16.5" customHeight="1">
      <c r="A50" s="62">
        <v>43</v>
      </c>
      <c r="B50" s="63" t="str">
        <f>IF('2.Students Name'!C47="","",'2.Students Name'!C47)</f>
        <v/>
      </c>
      <c r="C50" s="79" t="str">
        <f>IF('2.Students Name'!D47="","",'2.Students Name'!D47)</f>
        <v/>
      </c>
      <c r="D50" s="65"/>
      <c r="E50" s="66"/>
      <c r="F50" s="66"/>
      <c r="G50" s="66"/>
      <c r="H50" s="66"/>
      <c r="I50" s="66"/>
      <c r="K50" s="67">
        <f>IF('2.Students Name'!R47="มส","มส",IF('2.Students Name'!R47="ร","ร",IF('2.Students Name'!R47="ย้าย","ย้าย",'5.Midterm'!D50)))</f>
        <v>0</v>
      </c>
      <c r="L50" s="67" t="str">
        <f>IF('2.Students Name'!R47="NQ","NQ",IF('2.Students Name'!R47="I","I",IF('2.Students Name'!R47="T","T","")))</f>
        <v/>
      </c>
    </row>
    <row r="51" spans="1:12" s="78" customFormat="1" ht="16.5" customHeight="1">
      <c r="A51" s="62">
        <v>44</v>
      </c>
      <c r="B51" s="63" t="str">
        <f>IF('2.Students Name'!C48="","",'2.Students Name'!C48)</f>
        <v/>
      </c>
      <c r="C51" s="79" t="str">
        <f>IF('2.Students Name'!D48="","",'2.Students Name'!D48)</f>
        <v/>
      </c>
      <c r="D51" s="65"/>
      <c r="E51" s="66"/>
      <c r="F51" s="66"/>
      <c r="G51" s="66"/>
      <c r="H51" s="66"/>
      <c r="I51" s="66"/>
      <c r="K51" s="67">
        <f>IF('2.Students Name'!R48="มส","มส",IF('2.Students Name'!R48="ร","ร",IF('2.Students Name'!R48="ย้าย","ย้าย",'5.Midterm'!D51)))</f>
        <v>0</v>
      </c>
      <c r="L51" s="67" t="str">
        <f>IF('2.Students Name'!R48="NQ","NQ",IF('2.Students Name'!R48="I","I",IF('2.Students Name'!R48="T","T","")))</f>
        <v/>
      </c>
    </row>
    <row r="52" spans="1:12" s="80" customFormat="1" ht="16.5" customHeight="1">
      <c r="A52" s="62">
        <v>45</v>
      </c>
      <c r="B52" s="63" t="str">
        <f>IF('2.Students Name'!C49="","",'2.Students Name'!C49)</f>
        <v/>
      </c>
      <c r="C52" s="79" t="str">
        <f>IF('2.Students Name'!D49="","",'2.Students Name'!D49)</f>
        <v/>
      </c>
      <c r="D52" s="65"/>
      <c r="K52" s="67">
        <f>IF('2.Students Name'!R49="มส","มส",IF('2.Students Name'!R49="ร","ร",IF('2.Students Name'!R49="ย้าย","ย้าย",'5.Midterm'!D52)))</f>
        <v>0</v>
      </c>
      <c r="L52" s="67" t="str">
        <f>IF('2.Students Name'!R49="NQ","NQ",IF('2.Students Name'!R49="I","I",IF('2.Students Name'!R49="T","T","")))</f>
        <v/>
      </c>
    </row>
    <row r="53" spans="1:12" s="80" customFormat="1" ht="16.5" customHeight="1">
      <c r="A53" s="62"/>
      <c r="B53" s="437" t="s">
        <v>698</v>
      </c>
      <c r="C53" s="438"/>
      <c r="D53" s="190" t="str">
        <f>IF(SUM(D8:D52)=0,"",SUM(D8:D52))</f>
        <v/>
      </c>
    </row>
    <row r="54" spans="1:12" s="80" customFormat="1" ht="16.5" customHeight="1">
      <c r="A54" s="62"/>
      <c r="B54" s="437" t="s">
        <v>699</v>
      </c>
      <c r="C54" s="438"/>
      <c r="D54" s="190" t="str">
        <f>IF(D53="","",MIN(D8:D52))</f>
        <v/>
      </c>
    </row>
    <row r="55" spans="1:12" s="80" customFormat="1" ht="16.5" customHeight="1">
      <c r="A55" s="62"/>
      <c r="B55" s="437" t="s">
        <v>700</v>
      </c>
      <c r="C55" s="438"/>
      <c r="D55" s="190" t="str">
        <f>IF(D53="","",MAX(D8:D52))</f>
        <v/>
      </c>
    </row>
    <row r="56" spans="1:12" ht="16.5" customHeight="1">
      <c r="A56" s="62"/>
      <c r="B56" s="437" t="s">
        <v>701</v>
      </c>
      <c r="C56" s="438"/>
      <c r="D56" s="190" t="str">
        <f>IF(D53="","",AVERAGE(D8:D52))</f>
        <v/>
      </c>
    </row>
    <row r="57" spans="1:12" ht="16.5" customHeight="1">
      <c r="A57" s="62"/>
      <c r="B57" s="437" t="s">
        <v>702</v>
      </c>
      <c r="C57" s="438"/>
      <c r="D57" s="190" t="str">
        <f>IF(D53="","",(D56*100)/D7)</f>
        <v/>
      </c>
    </row>
    <row r="58" spans="1:12" ht="12.75" customHeight="1">
      <c r="A58" s="66"/>
      <c r="B58" s="436"/>
      <c r="C58" s="436"/>
      <c r="D58" s="66"/>
    </row>
  </sheetData>
  <sheetProtection algorithmName="SHA-512" hashValue="5IW8xMJ+WjHJxVcYuDDehujoVycpnjDrk2XnDRXl5nQgVN2dXNg+AyqvRPx1e7rsA102U1ZEuQm+0+De/PtY0g==" saltValue="S/qTtKlIxKZcrvHC7BFUaw==" spinCount="100000" sheet="1" scenarios="1"/>
  <mergeCells count="28">
    <mergeCell ref="B58:C58"/>
    <mergeCell ref="F33:J33"/>
    <mergeCell ref="F34:J34"/>
    <mergeCell ref="B53:C53"/>
    <mergeCell ref="B54:C54"/>
    <mergeCell ref="B55:C55"/>
    <mergeCell ref="B56:C56"/>
    <mergeCell ref="B57:C57"/>
    <mergeCell ref="F38:J38"/>
    <mergeCell ref="A1:J1"/>
    <mergeCell ref="A2:J2"/>
    <mergeCell ref="A3:J3"/>
    <mergeCell ref="F27:J27"/>
    <mergeCell ref="F22:J22"/>
    <mergeCell ref="A5:A7"/>
    <mergeCell ref="B5:C7"/>
    <mergeCell ref="F9:I9"/>
    <mergeCell ref="F10:I10"/>
    <mergeCell ref="F21:J21"/>
    <mergeCell ref="F23:J23"/>
    <mergeCell ref="F26:J26"/>
    <mergeCell ref="M5:S5"/>
    <mergeCell ref="F32:J32"/>
    <mergeCell ref="F39:J39"/>
    <mergeCell ref="F40:J40"/>
    <mergeCell ref="F41:J41"/>
    <mergeCell ref="M8:S9"/>
    <mergeCell ref="F28:J28"/>
  </mergeCells>
  <phoneticPr fontId="5" type="noConversion"/>
  <conditionalFormatting sqref="D8">
    <cfRule type="expression" priority="3" stopIfTrue="1">
      <formula>IF(K8="มส","มส",IF(K8="ย้าย","ย้าย",IF(K8="ร","ร","")))</formula>
    </cfRule>
  </conditionalFormatting>
  <conditionalFormatting sqref="D8:D52">
    <cfRule type="expression" dxfId="95" priority="1" stopIfTrue="1">
      <formula>D8&lt;$D$7/2</formula>
    </cfRule>
  </conditionalFormatting>
  <printOptions horizontalCentered="1" verticalCentered="1"/>
  <pageMargins left="0.39370078740157499" right="0.39370078740157499" top="0.39370078740157499" bottom="0.39370078740157499" header="0.39370078740157499" footer="0.39370078740157499"/>
  <pageSetup paperSize="5" orientation="portrait" blackAndWhite="1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12A-38F8-4584-8D54-EE628407D2A7}">
  <sheetPr>
    <tabColor rgb="FFFF0000"/>
    <pageSetUpPr fitToPage="1"/>
  </sheetPr>
  <dimension ref="A1:Y54"/>
  <sheetViews>
    <sheetView view="pageBreakPreview" zoomScale="96" zoomScaleNormal="100" zoomScaleSheetLayoutView="96" workbookViewId="0">
      <pane xSplit="3" ySplit="5" topLeftCell="D41" activePane="bottomRight" state="frozen"/>
      <selection pane="topRight" activeCell="D1" sqref="D1"/>
      <selection pane="bottomLeft" activeCell="A6" sqref="A6"/>
      <selection pane="bottomRight" activeCell="I52" sqref="I52:N52"/>
    </sheetView>
  </sheetViews>
  <sheetFormatPr defaultColWidth="9.33203125" defaultRowHeight="18.75"/>
  <cols>
    <col min="1" max="1" width="18.5" style="42" customWidth="1"/>
    <col min="2" max="2" width="16.83203125" style="42" customWidth="1"/>
    <col min="3" max="3" width="6.1640625" style="42" customWidth="1"/>
    <col min="4" max="14" width="6.33203125" style="42" customWidth="1"/>
    <col min="15" max="15" width="0.83203125" style="42" customWidth="1"/>
    <col min="16" max="20" width="6.6640625" style="42" customWidth="1"/>
    <col min="21" max="21" width="9.33203125" style="43" hidden="1" customWidth="1"/>
    <col min="22" max="22" width="15" style="42" hidden="1" customWidth="1"/>
    <col min="23" max="23" width="14.83203125" style="42" hidden="1" customWidth="1"/>
    <col min="24" max="24" width="13.1640625" style="42" hidden="1" customWidth="1"/>
    <col min="25" max="16384" width="9.33203125" style="42"/>
  </cols>
  <sheetData>
    <row r="1" spans="1:25" ht="23.25">
      <c r="C1" s="440" t="str">
        <f>IF('4.Formative'!HK7&lt;&gt;'1.Basic Info'!D15,"สัดส่วนคะแนนไม่ถูกต้อง กรุณาแก้คะแนนให้ถูกต้อง",CONCATENATE("Formative Score: ",N5," / Final Exam: ",P5))</f>
        <v xml:space="preserve">Formative Score:  / Final Exam: </v>
      </c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</row>
    <row r="2" spans="1:25" ht="21" customHeight="1">
      <c r="A2" s="441" t="s">
        <v>689</v>
      </c>
      <c r="B2" s="441"/>
      <c r="C2" s="445" t="s">
        <v>659</v>
      </c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7"/>
      <c r="O2" s="84"/>
      <c r="P2" s="442" t="s">
        <v>693</v>
      </c>
      <c r="Q2" s="443"/>
      <c r="R2" s="444" t="s">
        <v>645</v>
      </c>
      <c r="S2" s="444"/>
      <c r="T2" s="444"/>
    </row>
    <row r="3" spans="1:25" ht="21" customHeight="1">
      <c r="A3" s="441"/>
      <c r="B3" s="441"/>
      <c r="C3" s="449" t="s">
        <v>634</v>
      </c>
      <c r="D3" s="450"/>
      <c r="E3" s="450"/>
      <c r="F3" s="450"/>
      <c r="G3" s="450"/>
      <c r="H3" s="450"/>
      <c r="I3" s="450"/>
      <c r="J3" s="450"/>
      <c r="K3" s="450"/>
      <c r="L3" s="450"/>
      <c r="M3" s="451"/>
      <c r="N3" s="439" t="s">
        <v>644</v>
      </c>
      <c r="O3" s="84"/>
      <c r="P3" s="443"/>
      <c r="Q3" s="443"/>
      <c r="R3" s="439" t="s">
        <v>644</v>
      </c>
      <c r="S3" s="439" t="s">
        <v>647</v>
      </c>
      <c r="T3" s="439" t="s">
        <v>694</v>
      </c>
    </row>
    <row r="4" spans="1:25" ht="42" customHeight="1">
      <c r="A4" s="441"/>
      <c r="B4" s="441"/>
      <c r="C4" s="310" t="s">
        <v>631</v>
      </c>
      <c r="D4" s="174" t="str">
        <f>IF('4.Formative'!D4="","",'4.Formative'!D4)</f>
        <v/>
      </c>
      <c r="E4" s="322" t="str">
        <f>IF('4.Formative'!AE4="","",'4.Formative'!AE4)</f>
        <v/>
      </c>
      <c r="F4" s="174" t="str">
        <f>IF('4.Formative'!BF4="","",'4.Formative'!BF4)</f>
        <v/>
      </c>
      <c r="G4" s="322" t="str">
        <f>IF('4.Formative'!CG4="","",'4.Formative'!CG4)</f>
        <v/>
      </c>
      <c r="H4" s="174" t="str">
        <f>IF('4.Formative'!DH4="","",'4.Formative'!DH4)</f>
        <v/>
      </c>
      <c r="I4" s="322" t="str">
        <f>IF('4.Formative'!EI4="","",'4.Formative'!EI4)</f>
        <v/>
      </c>
      <c r="J4" s="174" t="str">
        <f>IF('4.Formative'!FJ4="","",'4.Formative'!FJ4)</f>
        <v/>
      </c>
      <c r="K4" s="322" t="str">
        <f>IF('4.Formative'!GK4="","",'4.Formative'!GK4)</f>
        <v/>
      </c>
      <c r="L4" s="174"/>
      <c r="M4" s="322"/>
      <c r="N4" s="439"/>
      <c r="O4" s="84"/>
      <c r="P4" s="308" t="s">
        <v>646</v>
      </c>
      <c r="Q4" s="308" t="s">
        <v>694</v>
      </c>
      <c r="R4" s="439"/>
      <c r="S4" s="439"/>
      <c r="T4" s="439"/>
      <c r="Y4" s="249"/>
    </row>
    <row r="5" spans="1:25" ht="21" customHeight="1">
      <c r="A5" s="441"/>
      <c r="B5" s="441"/>
      <c r="C5" s="311" t="s">
        <v>633</v>
      </c>
      <c r="D5" s="304" t="str">
        <f>IF('4.Formative'!AC7="","",'4.Formative'!AC7)</f>
        <v/>
      </c>
      <c r="E5" s="304" t="str">
        <f>IF('4.Formative'!BD7="","",'4.Formative'!BD7)</f>
        <v/>
      </c>
      <c r="F5" s="304" t="str">
        <f>IF('4.Formative'!CE7="","",'4.Formative'!CE7)</f>
        <v/>
      </c>
      <c r="G5" s="304" t="str">
        <f>IF('4.Formative'!DF7="","",'4.Formative'!DF7)</f>
        <v/>
      </c>
      <c r="H5" s="304" t="str">
        <f>IF('4.Formative'!EG7="","",'4.Formative'!EG7)</f>
        <v/>
      </c>
      <c r="I5" s="304" t="str">
        <f>IF('4.Formative'!FH7="","",'4.Formative'!FH7)</f>
        <v/>
      </c>
      <c r="J5" s="304" t="str">
        <f>IF('4.Formative'!GI7="","",'4.Formative'!GI7)</f>
        <v/>
      </c>
      <c r="K5" s="304" t="str">
        <f>IF('4.Formative'!HJ7="","",'4.Formative'!HJ7)</f>
        <v/>
      </c>
      <c r="L5" s="305"/>
      <c r="M5" s="305"/>
      <c r="N5" s="307" t="str">
        <f>IF(COUNT(D5:M5)=0,"",SUM(D5:M5))</f>
        <v/>
      </c>
      <c r="O5" s="84"/>
      <c r="P5" s="307" t="str">
        <f>IF(N5="","",100-$N$5)</f>
        <v/>
      </c>
      <c r="Q5" s="309"/>
      <c r="R5" s="307" t="str">
        <f>IF(OR(N5="",P5=""),"",N5+P5)</f>
        <v/>
      </c>
      <c r="S5" s="439"/>
      <c r="T5" s="439"/>
      <c r="U5" s="43" t="s">
        <v>27</v>
      </c>
      <c r="V5" s="42" t="s">
        <v>29</v>
      </c>
      <c r="W5" s="42" t="s">
        <v>30</v>
      </c>
      <c r="X5" s="42" t="s">
        <v>31</v>
      </c>
      <c r="Y5" s="249"/>
    </row>
    <row r="6" spans="1:25" ht="17.25" customHeight="1">
      <c r="A6" s="85" t="str">
        <f>IF('2.Students Name'!C5="","",'2.Students Name'!C5)</f>
        <v/>
      </c>
      <c r="B6" s="86" t="str">
        <f>IF('2.Students Name'!D5="","",'2.Students Name'!D5)</f>
        <v/>
      </c>
      <c r="C6" s="40">
        <v>1</v>
      </c>
      <c r="D6" s="304" t="str">
        <f>IF('2.Students Name'!$R5="NQ","",IF('2.Students Name'!$R5="I","",IF('2.Students Name'!$R5="T","",IF('4.Formative'!AC8="","",'4.Formative'!AC8))))</f>
        <v/>
      </c>
      <c r="E6" s="304" t="str">
        <f>IF('2.Students Name'!$R5="NQ","",IF('2.Students Name'!$R5="I","",IF('2.Students Name'!$R5="T","",IF('4.Formative'!BD8="","",'4.Formative'!BD8))))</f>
        <v/>
      </c>
      <c r="F6" s="304" t="str">
        <f>IF('2.Students Name'!$R5="NQ","",IF('2.Students Name'!$R5="I","",IF('2.Students Name'!$R5="T","",IF('4.Formative'!CE8="","",'4.Formative'!CE8))))</f>
        <v/>
      </c>
      <c r="G6" s="304" t="str">
        <f>IF('2.Students Name'!$R5="NQ","",IF('2.Students Name'!$R5="I","",IF('2.Students Name'!$R5="T","",IF('4.Formative'!DF8="","",'4.Formative'!DF8))))</f>
        <v/>
      </c>
      <c r="H6" s="304" t="str">
        <f>IF('2.Students Name'!$R5="NQ","",IF('2.Students Name'!$R5="I","",IF('2.Students Name'!$R5="T","",IF('4.Formative'!EG8="","",'4.Formative'!EG8))))</f>
        <v/>
      </c>
      <c r="I6" s="304" t="str">
        <f>IF('2.Students Name'!$R5="NQ","",IF('2.Students Name'!$R5="I","",IF('2.Students Name'!$R5="T","",IF('4.Formative'!FH8="","",'4.Formative'!FH8))))</f>
        <v/>
      </c>
      <c r="J6" s="304" t="str">
        <f>IF('2.Students Name'!$R5="NQ","",IF('2.Students Name'!$R5="I","",IF('2.Students Name'!$R5="T","",IF('4.Formative'!GI8="","",'4.Formative'!GI8))))</f>
        <v/>
      </c>
      <c r="K6" s="304" t="str">
        <f>IF('2.Students Name'!$R5="NQ","",IF('2.Students Name'!$R5="I","",IF('2.Students Name'!$R5="T","",IF('4.Formative'!HJ8="","",'4.Formative'!HJ8))))</f>
        <v/>
      </c>
      <c r="L6" s="176"/>
      <c r="M6" s="176"/>
      <c r="N6" s="306" t="str">
        <f>IF('2.Students Name'!$R5="NQ","NQ",IF('2.Students Name'!$R5="I","I",IF('2.Students Name'!$R5="T","T",IF(A6="","",SUM(D6:M6)))))</f>
        <v/>
      </c>
      <c r="O6" s="178"/>
      <c r="P6" s="177"/>
      <c r="Q6" s="175"/>
      <c r="R6" s="87" t="str">
        <f>IF(OR(N6="",P6=""),"",IF(OR(N6&gt;$N$5,P6&gt;$P$5),"",N6+X6))</f>
        <v/>
      </c>
      <c r="S6" s="179" t="str">
        <f>IF('5.Midterm'!D8="NQ","NQ",IF('5.Midterm'!D8="I","I",IF('5.Midterm'!D8="T","T",IF('2.Students Name'!R5="NQ","NQ",IF('2.Students Name'!R5="I","I",IF('2.Students Name'!R5="T","T",U6))))))</f>
        <v/>
      </c>
      <c r="T6" s="175"/>
      <c r="U6" s="88" t="str">
        <f>IF(R6="","",IF(R6&gt;=80,4,IF(R6&gt;=75,3.5,IF(R6&gt;=70,3,IF(R6&gt;=65,2.5,IF(R6&gt;=60,2,IF(R6&gt;=55,1.5,IF(R6&gt;=50,1,0))))))))</f>
        <v/>
      </c>
      <c r="V6" s="42" t="str">
        <f t="shared" ref="V6:V50" si="0">IF(COUNT(H6)=1,H6,G6)</f>
        <v/>
      </c>
      <c r="W6" s="42" t="str">
        <f t="shared" ref="W6:W50" si="1">IF(COUNT(J6)=1,J6,I6)</f>
        <v/>
      </c>
      <c r="X6" s="42" t="str">
        <f>IF(P6="","",IF(COUNT(Q6)=1,Q6,P6))</f>
        <v/>
      </c>
      <c r="Y6" s="249"/>
    </row>
    <row r="7" spans="1:25" ht="17.25" customHeight="1">
      <c r="A7" s="85" t="str">
        <f>IF('2.Students Name'!C6="","",'2.Students Name'!C6)</f>
        <v/>
      </c>
      <c r="B7" s="86" t="str">
        <f>IF('2.Students Name'!D6="","",'2.Students Name'!D6)</f>
        <v/>
      </c>
      <c r="C7" s="40">
        <v>2</v>
      </c>
      <c r="D7" s="304" t="str">
        <f>IF('2.Students Name'!$R6="NQ","",IF('2.Students Name'!$R6="I","",IF('2.Students Name'!$R6="T","",IF('4.Formative'!AC9="","",'4.Formative'!AC9))))</f>
        <v/>
      </c>
      <c r="E7" s="304" t="str">
        <f>IF('2.Students Name'!$R6="NQ","",IF('2.Students Name'!$R6="I","",IF('2.Students Name'!$R6="T","",IF('4.Formative'!BD9="","",'4.Formative'!BD9))))</f>
        <v/>
      </c>
      <c r="F7" s="304" t="str">
        <f>IF('2.Students Name'!$R6="NQ","",IF('2.Students Name'!$R6="I","",IF('2.Students Name'!$R6="T","",IF('4.Formative'!CE9="","",'4.Formative'!CE9))))</f>
        <v/>
      </c>
      <c r="G7" s="304" t="str">
        <f>IF('2.Students Name'!$R6="NQ","",IF('2.Students Name'!$R6="I","",IF('2.Students Name'!$R6="T","",IF('4.Formative'!DF9="","",'4.Formative'!DF9))))</f>
        <v/>
      </c>
      <c r="H7" s="304" t="str">
        <f>IF('2.Students Name'!$R6="NQ","",IF('2.Students Name'!$R6="I","",IF('2.Students Name'!$R6="T","",IF('4.Formative'!EG9="","",'4.Formative'!EG9))))</f>
        <v/>
      </c>
      <c r="I7" s="304" t="str">
        <f>IF('2.Students Name'!$R6="NQ","",IF('2.Students Name'!$R6="I","",IF('2.Students Name'!$R6="T","",IF('4.Formative'!FH9="","",'4.Formative'!FH9))))</f>
        <v/>
      </c>
      <c r="J7" s="304" t="str">
        <f>IF('2.Students Name'!$R6="NQ","",IF('2.Students Name'!$R6="I","",IF('2.Students Name'!$R6="T","",IF('4.Formative'!GI9="","",'4.Formative'!GI9))))</f>
        <v/>
      </c>
      <c r="K7" s="304" t="str">
        <f>IF('2.Students Name'!$R6="NQ","",IF('2.Students Name'!$R6="I","",IF('2.Students Name'!$R6="T","",IF('4.Formative'!HJ9="","",'4.Formative'!HJ9))))</f>
        <v/>
      </c>
      <c r="L7" s="176"/>
      <c r="M7" s="176"/>
      <c r="N7" s="306" t="str">
        <f>IF('2.Students Name'!$R6="NQ","NQ",IF('2.Students Name'!$R6="I","I",IF('2.Students Name'!$R6="T","T",IF(A7="","",SUM(D7:M7)))))</f>
        <v/>
      </c>
      <c r="O7" s="178"/>
      <c r="P7" s="176"/>
      <c r="Q7" s="174"/>
      <c r="R7" s="87" t="str">
        <f t="shared" ref="R7:R50" si="2">IF(OR(N7="",P7=""),"",IF(OR(N7&gt;$N$5,P7&gt;$P$5),"",N7+X7))</f>
        <v/>
      </c>
      <c r="S7" s="179" t="str">
        <f>IF('5.Midterm'!D9="NQ","NQ",IF('5.Midterm'!D9="I","I",IF('5.Midterm'!D9="T","T",IF('2.Students Name'!R6="NQ","NQ",IF('2.Students Name'!R6="I","I",IF('2.Students Name'!R6="T","T",U7))))))</f>
        <v/>
      </c>
      <c r="T7" s="174"/>
      <c r="U7" s="88" t="str">
        <f t="shared" ref="U7:U50" si="3">IF(R7="","",IF(R7&gt;=80,4,IF(R7&gt;=75,3.5,IF(R7&gt;=70,3,IF(R7&gt;=65,2.5,IF(R7&gt;=60,2,IF(R7&gt;=55,1.5,IF(R7&gt;=50,1,0))))))))</f>
        <v/>
      </c>
      <c r="V7" s="42" t="str">
        <f t="shared" si="0"/>
        <v/>
      </c>
      <c r="W7" s="42" t="str">
        <f t="shared" si="1"/>
        <v/>
      </c>
      <c r="X7" s="42" t="str">
        <f t="shared" ref="X7:X50" si="4">IF(P7="","",IF(COUNT(Q7)=1,Q7,P7))</f>
        <v/>
      </c>
      <c r="Y7" s="249"/>
    </row>
    <row r="8" spans="1:25" ht="17.25" customHeight="1">
      <c r="A8" s="85" t="str">
        <f>IF('2.Students Name'!C7="","",'2.Students Name'!C7)</f>
        <v/>
      </c>
      <c r="B8" s="86" t="str">
        <f>IF('2.Students Name'!D7="","",'2.Students Name'!D7)</f>
        <v/>
      </c>
      <c r="C8" s="40">
        <v>3</v>
      </c>
      <c r="D8" s="304" t="str">
        <f>IF('2.Students Name'!$R7="NQ","",IF('2.Students Name'!$R7="I","",IF('2.Students Name'!$R7="T","",IF('4.Formative'!AC10="","",'4.Formative'!AC10))))</f>
        <v/>
      </c>
      <c r="E8" s="304" t="str">
        <f>IF('2.Students Name'!$R7="NQ","",IF('2.Students Name'!$R7="I","",IF('2.Students Name'!$R7="T","",IF('4.Formative'!BD10="","",'4.Formative'!BD10))))</f>
        <v/>
      </c>
      <c r="F8" s="304" t="str">
        <f>IF('2.Students Name'!$R7="NQ","",IF('2.Students Name'!$R7="I","",IF('2.Students Name'!$R7="T","",IF('4.Formative'!CE10="","",'4.Formative'!CE10))))</f>
        <v/>
      </c>
      <c r="G8" s="304" t="str">
        <f>IF('2.Students Name'!$R7="NQ","",IF('2.Students Name'!$R7="I","",IF('2.Students Name'!$R7="T","",IF('4.Formative'!DF10="","",'4.Formative'!DF10))))</f>
        <v/>
      </c>
      <c r="H8" s="304" t="str">
        <f>IF('2.Students Name'!$R7="NQ","",IF('2.Students Name'!$R7="I","",IF('2.Students Name'!$R7="T","",IF('4.Formative'!EG10="","",'4.Formative'!EG10))))</f>
        <v/>
      </c>
      <c r="I8" s="304" t="str">
        <f>IF('2.Students Name'!$R7="NQ","",IF('2.Students Name'!$R7="I","",IF('2.Students Name'!$R7="T","",IF('4.Formative'!FH10="","",'4.Formative'!FH10))))</f>
        <v/>
      </c>
      <c r="J8" s="304" t="str">
        <f>IF('2.Students Name'!$R7="NQ","",IF('2.Students Name'!$R7="I","",IF('2.Students Name'!$R7="T","",IF('4.Formative'!GI10="","",'4.Formative'!GI10))))</f>
        <v/>
      </c>
      <c r="K8" s="304" t="str">
        <f>IF('2.Students Name'!$R7="NQ","",IF('2.Students Name'!$R7="I","",IF('2.Students Name'!$R7="T","",IF('4.Formative'!HJ10="","",'4.Formative'!HJ10))))</f>
        <v/>
      </c>
      <c r="L8" s="176"/>
      <c r="M8" s="176"/>
      <c r="N8" s="306" t="str">
        <f>IF('2.Students Name'!$R7="NQ","NQ",IF('2.Students Name'!$R7="I","I",IF('2.Students Name'!$R7="T","T",IF(A8="","",SUM(D8:M8)))))</f>
        <v/>
      </c>
      <c r="O8" s="178"/>
      <c r="P8" s="176"/>
      <c r="Q8" s="174"/>
      <c r="R8" s="87" t="str">
        <f t="shared" si="2"/>
        <v/>
      </c>
      <c r="S8" s="179" t="str">
        <f>IF('5.Midterm'!D10="NQ","NQ",IF('5.Midterm'!D10="I","I",IF('5.Midterm'!D10="T","T",IF('2.Students Name'!R7="NQ","NQ",IF('2.Students Name'!R7="I","I",IF('2.Students Name'!R7="T","T",U8))))))</f>
        <v/>
      </c>
      <c r="T8" s="174"/>
      <c r="U8" s="88" t="str">
        <f t="shared" si="3"/>
        <v/>
      </c>
      <c r="V8" s="42" t="str">
        <f t="shared" si="0"/>
        <v/>
      </c>
      <c r="W8" s="42" t="str">
        <f t="shared" si="1"/>
        <v/>
      </c>
      <c r="X8" s="42" t="str">
        <f t="shared" si="4"/>
        <v/>
      </c>
      <c r="Y8" s="249"/>
    </row>
    <row r="9" spans="1:25" ht="17.25" customHeight="1">
      <c r="A9" s="85" t="str">
        <f>IF('2.Students Name'!C8="","",'2.Students Name'!C8)</f>
        <v/>
      </c>
      <c r="B9" s="86" t="str">
        <f>IF('2.Students Name'!D8="","",'2.Students Name'!D8)</f>
        <v/>
      </c>
      <c r="C9" s="40">
        <v>4</v>
      </c>
      <c r="D9" s="304" t="str">
        <f>IF('2.Students Name'!$R8="NQ","",IF('2.Students Name'!$R8="I","",IF('2.Students Name'!$R8="T","",IF('4.Formative'!AC11="","",'4.Formative'!AC11))))</f>
        <v/>
      </c>
      <c r="E9" s="304" t="str">
        <f>IF('2.Students Name'!$R8="NQ","",IF('2.Students Name'!$R8="I","",IF('2.Students Name'!$R8="T","",IF('4.Formative'!BD11="","",'4.Formative'!BD11))))</f>
        <v/>
      </c>
      <c r="F9" s="304" t="str">
        <f>IF('2.Students Name'!$R8="NQ","",IF('2.Students Name'!$R8="I","",IF('2.Students Name'!$R8="T","",IF('4.Formative'!CE11="","",'4.Formative'!CE11))))</f>
        <v/>
      </c>
      <c r="G9" s="304" t="str">
        <f>IF('2.Students Name'!$R8="NQ","",IF('2.Students Name'!$R8="I","",IF('2.Students Name'!$R8="T","",IF('4.Formative'!DF11="","",'4.Formative'!DF11))))</f>
        <v/>
      </c>
      <c r="H9" s="304" t="str">
        <f>IF('2.Students Name'!$R8="NQ","",IF('2.Students Name'!$R8="I","",IF('2.Students Name'!$R8="T","",IF('4.Formative'!EG11="","",'4.Formative'!EG11))))</f>
        <v/>
      </c>
      <c r="I9" s="304" t="str">
        <f>IF('2.Students Name'!$R8="NQ","",IF('2.Students Name'!$R8="I","",IF('2.Students Name'!$R8="T","",IF('4.Formative'!FH11="","",'4.Formative'!FH11))))</f>
        <v/>
      </c>
      <c r="J9" s="304" t="str">
        <f>IF('2.Students Name'!$R8="NQ","",IF('2.Students Name'!$R8="I","",IF('2.Students Name'!$R8="T","",IF('4.Formative'!GI11="","",'4.Formative'!GI11))))</f>
        <v/>
      </c>
      <c r="K9" s="304" t="str">
        <f>IF('2.Students Name'!$R8="NQ","",IF('2.Students Name'!$R8="I","",IF('2.Students Name'!$R8="T","",IF('4.Formative'!HJ11="","",'4.Formative'!HJ11))))</f>
        <v/>
      </c>
      <c r="L9" s="176"/>
      <c r="M9" s="176"/>
      <c r="N9" s="306" t="str">
        <f>IF('2.Students Name'!$R8="NQ","NQ",IF('2.Students Name'!$R8="I","I",IF('2.Students Name'!$R8="T","T",IF(A9="","",SUM(D9:M9)))))</f>
        <v/>
      </c>
      <c r="O9" s="178"/>
      <c r="P9" s="176"/>
      <c r="Q9" s="174"/>
      <c r="R9" s="87" t="str">
        <f t="shared" si="2"/>
        <v/>
      </c>
      <c r="S9" s="179" t="str">
        <f>IF('5.Midterm'!D11="NQ","NQ",IF('5.Midterm'!D11="I","I",IF('5.Midterm'!D11="T","T",IF('2.Students Name'!R8="NQ","NQ",IF('2.Students Name'!R8="I","I",IF('2.Students Name'!R8="T","T",U9))))))</f>
        <v/>
      </c>
      <c r="T9" s="174"/>
      <c r="U9" s="88" t="str">
        <f>IF(R9="","",IF(R9&gt;=80,4,IF(R9&gt;=75,3.5,IF(R9&gt;=70,3,IF(R9&gt;=65,2.5,IF(R9&gt;=60,2,IF(R9&gt;=55,1.5,IF(R9&gt;=50,1,0))))))))</f>
        <v/>
      </c>
      <c r="V9" s="42" t="str">
        <f t="shared" si="0"/>
        <v/>
      </c>
      <c r="W9" s="42" t="str">
        <f t="shared" si="1"/>
        <v/>
      </c>
      <c r="X9" s="42" t="str">
        <f t="shared" si="4"/>
        <v/>
      </c>
    </row>
    <row r="10" spans="1:25" ht="17.25" customHeight="1">
      <c r="A10" s="85" t="str">
        <f>IF('2.Students Name'!C9="","",'2.Students Name'!C9)</f>
        <v/>
      </c>
      <c r="B10" s="86" t="str">
        <f>IF('2.Students Name'!D9="","",'2.Students Name'!D9)</f>
        <v/>
      </c>
      <c r="C10" s="40">
        <v>5</v>
      </c>
      <c r="D10" s="304" t="str">
        <f>IF('2.Students Name'!$R9="NQ","",IF('2.Students Name'!$R9="I","",IF('2.Students Name'!$R9="T","",IF('4.Formative'!AC12="","",'4.Formative'!AC12))))</f>
        <v/>
      </c>
      <c r="E10" s="304" t="str">
        <f>IF('2.Students Name'!$R9="NQ","",IF('2.Students Name'!$R9="I","",IF('2.Students Name'!$R9="T","",IF('4.Formative'!BD12="","",'4.Formative'!BD12))))</f>
        <v/>
      </c>
      <c r="F10" s="304" t="str">
        <f>IF('2.Students Name'!$R9="NQ","",IF('2.Students Name'!$R9="I","",IF('2.Students Name'!$R9="T","",IF('4.Formative'!CE12="","",'4.Formative'!CE12))))</f>
        <v/>
      </c>
      <c r="G10" s="304" t="str">
        <f>IF('2.Students Name'!$R9="NQ","",IF('2.Students Name'!$R9="I","",IF('2.Students Name'!$R9="T","",IF('4.Formative'!DF12="","",'4.Formative'!DF12))))</f>
        <v/>
      </c>
      <c r="H10" s="304" t="str">
        <f>IF('2.Students Name'!$R9="NQ","",IF('2.Students Name'!$R9="I","",IF('2.Students Name'!$R9="T","",IF('4.Formative'!EG12="","",'4.Formative'!EG12))))</f>
        <v/>
      </c>
      <c r="I10" s="304" t="str">
        <f>IF('2.Students Name'!$R9="NQ","",IF('2.Students Name'!$R9="I","",IF('2.Students Name'!$R9="T","",IF('4.Formative'!FH12="","",'4.Formative'!FH12))))</f>
        <v/>
      </c>
      <c r="J10" s="304" t="str">
        <f>IF('2.Students Name'!$R9="NQ","",IF('2.Students Name'!$R9="I","",IF('2.Students Name'!$R9="T","",IF('4.Formative'!GI12="","",'4.Formative'!GI12))))</f>
        <v/>
      </c>
      <c r="K10" s="304" t="str">
        <f>IF('2.Students Name'!$R9="NQ","",IF('2.Students Name'!$R9="I","",IF('2.Students Name'!$R9="T","",IF('4.Formative'!HJ12="","",'4.Formative'!HJ12))))</f>
        <v/>
      </c>
      <c r="L10" s="176"/>
      <c r="M10" s="176"/>
      <c r="N10" s="306" t="str">
        <f>IF('2.Students Name'!$R9="NQ","NQ",IF('2.Students Name'!$R9="I","I",IF('2.Students Name'!$R9="T","T",IF(A10="","",SUM(D10:M10)))))</f>
        <v/>
      </c>
      <c r="O10" s="178"/>
      <c r="P10" s="176"/>
      <c r="Q10" s="174"/>
      <c r="R10" s="87" t="str">
        <f t="shared" si="2"/>
        <v/>
      </c>
      <c r="S10" s="179" t="str">
        <f>IF('5.Midterm'!D12="NQ","NQ",IF('5.Midterm'!D12="I","I",IF('5.Midterm'!D12="T","T",IF('2.Students Name'!R9="NQ","NQ",IF('2.Students Name'!R9="I","I",IF('2.Students Name'!R9="T","T",U10))))))</f>
        <v/>
      </c>
      <c r="T10" s="174"/>
      <c r="U10" s="88" t="str">
        <f t="shared" si="3"/>
        <v/>
      </c>
      <c r="V10" s="42" t="str">
        <f t="shared" si="0"/>
        <v/>
      </c>
      <c r="W10" s="42" t="str">
        <f t="shared" si="1"/>
        <v/>
      </c>
      <c r="X10" s="42" t="str">
        <f t="shared" si="4"/>
        <v/>
      </c>
    </row>
    <row r="11" spans="1:25" ht="17.25" customHeight="1">
      <c r="A11" s="85" t="str">
        <f>IF('2.Students Name'!C10="","",'2.Students Name'!C10)</f>
        <v/>
      </c>
      <c r="B11" s="86" t="str">
        <f>IF('2.Students Name'!D10="","",'2.Students Name'!D10)</f>
        <v/>
      </c>
      <c r="C11" s="40">
        <v>6</v>
      </c>
      <c r="D11" s="304" t="str">
        <f>IF('2.Students Name'!$R10="NQ","",IF('2.Students Name'!$R10="I","",IF('2.Students Name'!$R10="T","",IF('4.Formative'!AC13="","",'4.Formative'!AC13))))</f>
        <v/>
      </c>
      <c r="E11" s="304" t="str">
        <f>IF('2.Students Name'!$R10="NQ","",IF('2.Students Name'!$R10="I","",IF('2.Students Name'!$R10="T","",IF('4.Formative'!BD13="","",'4.Formative'!BD13))))</f>
        <v/>
      </c>
      <c r="F11" s="304" t="str">
        <f>IF('2.Students Name'!$R10="NQ","",IF('2.Students Name'!$R10="I","",IF('2.Students Name'!$R10="T","",IF('4.Formative'!CE13="","",'4.Formative'!CE13))))</f>
        <v/>
      </c>
      <c r="G11" s="304" t="str">
        <f>IF('2.Students Name'!$R10="NQ","",IF('2.Students Name'!$R10="I","",IF('2.Students Name'!$R10="T","",IF('4.Formative'!DF13="","",'4.Formative'!DF13))))</f>
        <v/>
      </c>
      <c r="H11" s="304" t="str">
        <f>IF('2.Students Name'!$R10="NQ","",IF('2.Students Name'!$R10="I","",IF('2.Students Name'!$R10="T","",IF('4.Formative'!EG13="","",'4.Formative'!EG13))))</f>
        <v/>
      </c>
      <c r="I11" s="304" t="str">
        <f>IF('2.Students Name'!$R10="NQ","",IF('2.Students Name'!$R10="I","",IF('2.Students Name'!$R10="T","",IF('4.Formative'!FH13="","",'4.Formative'!FH13))))</f>
        <v/>
      </c>
      <c r="J11" s="304" t="str">
        <f>IF('2.Students Name'!$R10="NQ","",IF('2.Students Name'!$R10="I","",IF('2.Students Name'!$R10="T","",IF('4.Formative'!GI13="","",'4.Formative'!GI13))))</f>
        <v/>
      </c>
      <c r="K11" s="304" t="str">
        <f>IF('2.Students Name'!$R10="NQ","",IF('2.Students Name'!$R10="I","",IF('2.Students Name'!$R10="T","",IF('4.Formative'!HJ13="","",'4.Formative'!HJ13))))</f>
        <v/>
      </c>
      <c r="L11" s="176"/>
      <c r="M11" s="176"/>
      <c r="N11" s="306" t="str">
        <f>IF('2.Students Name'!$R10="NQ","NQ",IF('2.Students Name'!$R10="I","I",IF('2.Students Name'!$R10="T","T",IF(A11="","",SUM(D11:M11)))))</f>
        <v/>
      </c>
      <c r="O11" s="178"/>
      <c r="P11" s="176"/>
      <c r="Q11" s="174"/>
      <c r="R11" s="87" t="str">
        <f t="shared" si="2"/>
        <v/>
      </c>
      <c r="S11" s="179" t="str">
        <f>IF('5.Midterm'!D13="NQ","NQ",IF('5.Midterm'!D13="I","I",IF('5.Midterm'!D13="T","T",IF('2.Students Name'!R10="NQ","NQ",IF('2.Students Name'!R10="I","I",IF('2.Students Name'!R10="T","T",U11))))))</f>
        <v/>
      </c>
      <c r="T11" s="174"/>
      <c r="U11" s="88" t="str">
        <f t="shared" si="3"/>
        <v/>
      </c>
      <c r="V11" s="42" t="str">
        <f t="shared" si="0"/>
        <v/>
      </c>
      <c r="W11" s="42" t="str">
        <f t="shared" si="1"/>
        <v/>
      </c>
      <c r="X11" s="42" t="str">
        <f t="shared" si="4"/>
        <v/>
      </c>
    </row>
    <row r="12" spans="1:25" ht="17.25" customHeight="1">
      <c r="A12" s="85" t="str">
        <f>IF('2.Students Name'!C11="","",'2.Students Name'!C11)</f>
        <v/>
      </c>
      <c r="B12" s="86" t="str">
        <f>IF('2.Students Name'!D11="","",'2.Students Name'!D11)</f>
        <v/>
      </c>
      <c r="C12" s="40">
        <v>7</v>
      </c>
      <c r="D12" s="304" t="str">
        <f>IF('2.Students Name'!$R11="NQ","",IF('2.Students Name'!$R11="I","",IF('2.Students Name'!$R11="T","",IF('4.Formative'!AC14="","",'4.Formative'!AC14))))</f>
        <v/>
      </c>
      <c r="E12" s="304" t="str">
        <f>IF('2.Students Name'!$R11="NQ","",IF('2.Students Name'!$R11="I","",IF('2.Students Name'!$R11="T","",IF('4.Formative'!BD14="","",'4.Formative'!BD14))))</f>
        <v/>
      </c>
      <c r="F12" s="304" t="str">
        <f>IF('2.Students Name'!$R11="NQ","",IF('2.Students Name'!$R11="I","",IF('2.Students Name'!$R11="T","",IF('4.Formative'!CE14="","",'4.Formative'!CE14))))</f>
        <v/>
      </c>
      <c r="G12" s="304" t="str">
        <f>IF('2.Students Name'!$R11="NQ","",IF('2.Students Name'!$R11="I","",IF('2.Students Name'!$R11="T","",IF('4.Formative'!DF14="","",'4.Formative'!DF14))))</f>
        <v/>
      </c>
      <c r="H12" s="304" t="str">
        <f>IF('2.Students Name'!$R11="NQ","",IF('2.Students Name'!$R11="I","",IF('2.Students Name'!$R11="T","",IF('4.Formative'!EG14="","",'4.Formative'!EG14))))</f>
        <v/>
      </c>
      <c r="I12" s="304" t="str">
        <f>IF('2.Students Name'!$R11="NQ","",IF('2.Students Name'!$R11="I","",IF('2.Students Name'!$R11="T","",IF('4.Formative'!FH14="","",'4.Formative'!FH14))))</f>
        <v/>
      </c>
      <c r="J12" s="304" t="str">
        <f>IF('2.Students Name'!$R11="NQ","",IF('2.Students Name'!$R11="I","",IF('2.Students Name'!$R11="T","",IF('4.Formative'!GI14="","",'4.Formative'!GI14))))</f>
        <v/>
      </c>
      <c r="K12" s="304" t="str">
        <f>IF('2.Students Name'!$R11="NQ","",IF('2.Students Name'!$R11="I","",IF('2.Students Name'!$R11="T","",IF('4.Formative'!HJ14="","",'4.Formative'!HJ14))))</f>
        <v/>
      </c>
      <c r="L12" s="176"/>
      <c r="M12" s="176"/>
      <c r="N12" s="306" t="str">
        <f>IF('2.Students Name'!$R11="NQ","NQ",IF('2.Students Name'!$R11="I","I",IF('2.Students Name'!$R11="T","T",IF(A12="","",SUM(D12:M12)))))</f>
        <v/>
      </c>
      <c r="O12" s="178"/>
      <c r="P12" s="176"/>
      <c r="Q12" s="174"/>
      <c r="R12" s="87" t="str">
        <f t="shared" si="2"/>
        <v/>
      </c>
      <c r="S12" s="179" t="str">
        <f>IF('5.Midterm'!D14="NQ","NQ",IF('5.Midterm'!D14="I","I",IF('5.Midterm'!D14="T","T",IF('2.Students Name'!R11="NQ","NQ",IF('2.Students Name'!R11="I","I",IF('2.Students Name'!R11="T","T",U12))))))</f>
        <v/>
      </c>
      <c r="T12" s="174"/>
      <c r="U12" s="88" t="str">
        <f t="shared" si="3"/>
        <v/>
      </c>
      <c r="V12" s="42" t="str">
        <f t="shared" si="0"/>
        <v/>
      </c>
      <c r="W12" s="42" t="str">
        <f t="shared" si="1"/>
        <v/>
      </c>
      <c r="X12" s="42" t="str">
        <f t="shared" si="4"/>
        <v/>
      </c>
    </row>
    <row r="13" spans="1:25" ht="17.25" customHeight="1">
      <c r="A13" s="85" t="str">
        <f>IF('2.Students Name'!C12="","",'2.Students Name'!C12)</f>
        <v/>
      </c>
      <c r="B13" s="86" t="str">
        <f>IF('2.Students Name'!D12="","",'2.Students Name'!D12)</f>
        <v/>
      </c>
      <c r="C13" s="40">
        <v>8</v>
      </c>
      <c r="D13" s="304" t="str">
        <f>IF('2.Students Name'!$R12="NQ","",IF('2.Students Name'!$R12="I","",IF('2.Students Name'!$R12="T","",IF('4.Formative'!AC15="","",'4.Formative'!AC15))))</f>
        <v/>
      </c>
      <c r="E13" s="304" t="str">
        <f>IF('2.Students Name'!$R12="NQ","",IF('2.Students Name'!$R12="I","",IF('2.Students Name'!$R12="T","",IF('4.Formative'!BD15="","",'4.Formative'!BD15))))</f>
        <v/>
      </c>
      <c r="F13" s="304" t="str">
        <f>IF('2.Students Name'!$R12="NQ","",IF('2.Students Name'!$R12="I","",IF('2.Students Name'!$R12="T","",IF('4.Formative'!CE15="","",'4.Formative'!CE15))))</f>
        <v/>
      </c>
      <c r="G13" s="304" t="str">
        <f>IF('2.Students Name'!$R12="NQ","",IF('2.Students Name'!$R12="I","",IF('2.Students Name'!$R12="T","",IF('4.Formative'!DF15="","",'4.Formative'!DF15))))</f>
        <v/>
      </c>
      <c r="H13" s="304" t="str">
        <f>IF('2.Students Name'!$R12="NQ","",IF('2.Students Name'!$R12="I","",IF('2.Students Name'!$R12="T","",IF('4.Formative'!EG15="","",'4.Formative'!EG15))))</f>
        <v/>
      </c>
      <c r="I13" s="304" t="str">
        <f>IF('2.Students Name'!$R12="NQ","",IF('2.Students Name'!$R12="I","",IF('2.Students Name'!$R12="T","",IF('4.Formative'!FH15="","",'4.Formative'!FH15))))</f>
        <v/>
      </c>
      <c r="J13" s="304" t="str">
        <f>IF('2.Students Name'!$R12="NQ","",IF('2.Students Name'!$R12="I","",IF('2.Students Name'!$R12="T","",IF('4.Formative'!GI15="","",'4.Formative'!GI15))))</f>
        <v/>
      </c>
      <c r="K13" s="304" t="str">
        <f>IF('2.Students Name'!$R12="NQ","",IF('2.Students Name'!$R12="I","",IF('2.Students Name'!$R12="T","",IF('4.Formative'!HJ15="","",'4.Formative'!HJ15))))</f>
        <v/>
      </c>
      <c r="L13" s="176"/>
      <c r="M13" s="176"/>
      <c r="N13" s="306" t="str">
        <f>IF('2.Students Name'!$R12="NQ","NQ",IF('2.Students Name'!$R12="I","I",IF('2.Students Name'!$R12="T","T",IF(A13="","",SUM(D13:M13)))))</f>
        <v/>
      </c>
      <c r="O13" s="178"/>
      <c r="P13" s="176"/>
      <c r="Q13" s="174"/>
      <c r="R13" s="87" t="str">
        <f t="shared" si="2"/>
        <v/>
      </c>
      <c r="S13" s="179" t="str">
        <f>IF('5.Midterm'!D15="NQ","NQ",IF('5.Midterm'!D15="I","I",IF('5.Midterm'!D15="T","T",IF('2.Students Name'!R12="NQ","NQ",IF('2.Students Name'!R12="I","I",IF('2.Students Name'!R12="T","T",U13))))))</f>
        <v/>
      </c>
      <c r="T13" s="174"/>
      <c r="U13" s="88" t="str">
        <f t="shared" si="3"/>
        <v/>
      </c>
      <c r="V13" s="42" t="str">
        <f t="shared" si="0"/>
        <v/>
      </c>
      <c r="W13" s="42" t="str">
        <f t="shared" si="1"/>
        <v/>
      </c>
      <c r="X13" s="42" t="str">
        <f t="shared" si="4"/>
        <v/>
      </c>
    </row>
    <row r="14" spans="1:25" ht="18" customHeight="1">
      <c r="A14" s="85" t="str">
        <f>IF('2.Students Name'!C13="","",'2.Students Name'!C13)</f>
        <v/>
      </c>
      <c r="B14" s="86" t="str">
        <f>IF('2.Students Name'!D13="","",'2.Students Name'!D13)</f>
        <v/>
      </c>
      <c r="C14" s="40">
        <v>9</v>
      </c>
      <c r="D14" s="304" t="str">
        <f>IF('2.Students Name'!$R13="NQ","",IF('2.Students Name'!$R13="I","",IF('2.Students Name'!$R13="T","",IF('4.Formative'!AC16="","",'4.Formative'!AC16))))</f>
        <v/>
      </c>
      <c r="E14" s="304" t="str">
        <f>IF('2.Students Name'!$R13="NQ","",IF('2.Students Name'!$R13="I","",IF('2.Students Name'!$R13="T","",IF('4.Formative'!BD16="","",'4.Formative'!BD16))))</f>
        <v/>
      </c>
      <c r="F14" s="304" t="str">
        <f>IF('2.Students Name'!$R13="NQ","",IF('2.Students Name'!$R13="I","",IF('2.Students Name'!$R13="T","",IF('4.Formative'!CE16="","",'4.Formative'!CE16))))</f>
        <v/>
      </c>
      <c r="G14" s="304" t="str">
        <f>IF('2.Students Name'!$R13="NQ","",IF('2.Students Name'!$R13="I","",IF('2.Students Name'!$R13="T","",IF('4.Formative'!DF16="","",'4.Formative'!DF16))))</f>
        <v/>
      </c>
      <c r="H14" s="304" t="str">
        <f>IF('2.Students Name'!$R13="NQ","",IF('2.Students Name'!$R13="I","",IF('2.Students Name'!$R13="T","",IF('4.Formative'!EG16="","",'4.Formative'!EG16))))</f>
        <v/>
      </c>
      <c r="I14" s="304" t="str">
        <f>IF('2.Students Name'!$R13="NQ","",IF('2.Students Name'!$R13="I","",IF('2.Students Name'!$R13="T","",IF('4.Formative'!FH16="","",'4.Formative'!FH16))))</f>
        <v/>
      </c>
      <c r="J14" s="304" t="str">
        <f>IF('2.Students Name'!$R13="NQ","",IF('2.Students Name'!$R13="I","",IF('2.Students Name'!$R13="T","",IF('4.Formative'!GI16="","",'4.Formative'!GI16))))</f>
        <v/>
      </c>
      <c r="K14" s="304" t="str">
        <f>IF('2.Students Name'!$R13="NQ","",IF('2.Students Name'!$R13="I","",IF('2.Students Name'!$R13="T","",IF('4.Formative'!HJ16="","",'4.Formative'!HJ16))))</f>
        <v/>
      </c>
      <c r="L14" s="176"/>
      <c r="M14" s="176"/>
      <c r="N14" s="306" t="str">
        <f>IF('2.Students Name'!$R13="NQ","NQ",IF('2.Students Name'!$R13="I","I",IF('2.Students Name'!$R13="T","T",IF(A14="","",SUM(D14:M14)))))</f>
        <v/>
      </c>
      <c r="O14" s="178"/>
      <c r="P14" s="176"/>
      <c r="Q14" s="174"/>
      <c r="R14" s="87" t="str">
        <f t="shared" si="2"/>
        <v/>
      </c>
      <c r="S14" s="179" t="str">
        <f>IF('5.Midterm'!D16="NQ","NQ",IF('5.Midterm'!D16="I","I",IF('5.Midterm'!D16="T","T",IF('2.Students Name'!R13="NQ","NQ",IF('2.Students Name'!R13="I","I",IF('2.Students Name'!R13="T","T",U14))))))</f>
        <v/>
      </c>
      <c r="T14" s="174"/>
      <c r="U14" s="88" t="str">
        <f t="shared" si="3"/>
        <v/>
      </c>
      <c r="V14" s="42" t="str">
        <f t="shared" si="0"/>
        <v/>
      </c>
      <c r="W14" s="42" t="str">
        <f t="shared" si="1"/>
        <v/>
      </c>
      <c r="X14" s="42" t="str">
        <f t="shared" si="4"/>
        <v/>
      </c>
    </row>
    <row r="15" spans="1:25" ht="17.25" customHeight="1">
      <c r="A15" s="85" t="str">
        <f>IF('2.Students Name'!C14="","",'2.Students Name'!C14)</f>
        <v/>
      </c>
      <c r="B15" s="86" t="str">
        <f>IF('2.Students Name'!D14="","",'2.Students Name'!D14)</f>
        <v/>
      </c>
      <c r="C15" s="40">
        <v>10</v>
      </c>
      <c r="D15" s="304" t="str">
        <f>IF('2.Students Name'!$R14="NQ","",IF('2.Students Name'!$R14="I","",IF('2.Students Name'!$R14="T","",IF('4.Formative'!AC17="","",'4.Formative'!AC17))))</f>
        <v/>
      </c>
      <c r="E15" s="304" t="str">
        <f>IF('2.Students Name'!$R14="NQ","",IF('2.Students Name'!$R14="I","",IF('2.Students Name'!$R14="T","",IF('4.Formative'!BD17="","",'4.Formative'!BD17))))</f>
        <v/>
      </c>
      <c r="F15" s="304" t="str">
        <f>IF('2.Students Name'!$R14="NQ","",IF('2.Students Name'!$R14="I","",IF('2.Students Name'!$R14="T","",IF('4.Formative'!CE17="","",'4.Formative'!CE17))))</f>
        <v/>
      </c>
      <c r="G15" s="304" t="str">
        <f>IF('2.Students Name'!$R14="NQ","",IF('2.Students Name'!$R14="I","",IF('2.Students Name'!$R14="T","",IF('4.Formative'!DF17="","",'4.Formative'!DF17))))</f>
        <v/>
      </c>
      <c r="H15" s="304" t="str">
        <f>IF('2.Students Name'!$R14="NQ","",IF('2.Students Name'!$R14="I","",IF('2.Students Name'!$R14="T","",IF('4.Formative'!EG17="","",'4.Formative'!EG17))))</f>
        <v/>
      </c>
      <c r="I15" s="304" t="str">
        <f>IF('2.Students Name'!$R14="NQ","",IF('2.Students Name'!$R14="I","",IF('2.Students Name'!$R14="T","",IF('4.Formative'!FH17="","",'4.Formative'!FH17))))</f>
        <v/>
      </c>
      <c r="J15" s="304" t="str">
        <f>IF('2.Students Name'!$R14="NQ","",IF('2.Students Name'!$R14="I","",IF('2.Students Name'!$R14="T","",IF('4.Formative'!GI17="","",'4.Formative'!GI17))))</f>
        <v/>
      </c>
      <c r="K15" s="304" t="str">
        <f>IF('2.Students Name'!$R14="NQ","",IF('2.Students Name'!$R14="I","",IF('2.Students Name'!$R14="T","",IF('4.Formative'!HJ17="","",'4.Formative'!HJ17))))</f>
        <v/>
      </c>
      <c r="L15" s="176"/>
      <c r="M15" s="176"/>
      <c r="N15" s="306" t="str">
        <f>IF('2.Students Name'!$R14="NQ","NQ",IF('2.Students Name'!$R14="I","I",IF('2.Students Name'!$R14="T","T",IF(A15="","",SUM(D15:M15)))))</f>
        <v/>
      </c>
      <c r="O15" s="178"/>
      <c r="P15" s="176"/>
      <c r="Q15" s="174"/>
      <c r="R15" s="87" t="str">
        <f t="shared" si="2"/>
        <v/>
      </c>
      <c r="S15" s="179" t="str">
        <f>IF('5.Midterm'!D17="NQ","NQ",IF('5.Midterm'!D17="I","I",IF('5.Midterm'!D17="T","T",IF('2.Students Name'!R14="NQ","NQ",IF('2.Students Name'!R14="I","I",IF('2.Students Name'!R14="T","T",U15))))))</f>
        <v/>
      </c>
      <c r="T15" s="174"/>
      <c r="U15" s="88" t="str">
        <f t="shared" si="3"/>
        <v/>
      </c>
      <c r="V15" s="42" t="str">
        <f t="shared" si="0"/>
        <v/>
      </c>
      <c r="W15" s="42" t="str">
        <f t="shared" si="1"/>
        <v/>
      </c>
      <c r="X15" s="42" t="str">
        <f t="shared" si="4"/>
        <v/>
      </c>
    </row>
    <row r="16" spans="1:25" ht="17.25" customHeight="1">
      <c r="A16" s="85" t="str">
        <f>IF('2.Students Name'!C15="","",'2.Students Name'!C15)</f>
        <v/>
      </c>
      <c r="B16" s="86" t="str">
        <f>IF('2.Students Name'!D15="","",'2.Students Name'!D15)</f>
        <v/>
      </c>
      <c r="C16" s="40">
        <v>11</v>
      </c>
      <c r="D16" s="304" t="str">
        <f>IF('2.Students Name'!$R15="NQ","",IF('2.Students Name'!$R15="I","",IF('2.Students Name'!$R15="T","",IF('4.Formative'!AC18="","",'4.Formative'!AC18))))</f>
        <v/>
      </c>
      <c r="E16" s="304" t="str">
        <f>IF('2.Students Name'!$R15="NQ","",IF('2.Students Name'!$R15="I","",IF('2.Students Name'!$R15="T","",IF('4.Formative'!BD18="","",'4.Formative'!BD18))))</f>
        <v/>
      </c>
      <c r="F16" s="304" t="str">
        <f>IF('2.Students Name'!$R15="NQ","",IF('2.Students Name'!$R15="I","",IF('2.Students Name'!$R15="T","",IF('4.Formative'!CE18="","",'4.Formative'!CE18))))</f>
        <v/>
      </c>
      <c r="G16" s="304" t="str">
        <f>IF('2.Students Name'!$R15="NQ","",IF('2.Students Name'!$R15="I","",IF('2.Students Name'!$R15="T","",IF('4.Formative'!DF18="","",'4.Formative'!DF18))))</f>
        <v/>
      </c>
      <c r="H16" s="304" t="str">
        <f>IF('2.Students Name'!$R15="NQ","",IF('2.Students Name'!$R15="I","",IF('2.Students Name'!$R15="T","",IF('4.Formative'!EG18="","",'4.Formative'!EG18))))</f>
        <v/>
      </c>
      <c r="I16" s="304" t="str">
        <f>IF('2.Students Name'!$R15="NQ","",IF('2.Students Name'!$R15="I","",IF('2.Students Name'!$R15="T","",IF('4.Formative'!FH18="","",'4.Formative'!FH18))))</f>
        <v/>
      </c>
      <c r="J16" s="304" t="str">
        <f>IF('2.Students Name'!$R15="NQ","",IF('2.Students Name'!$R15="I","",IF('2.Students Name'!$R15="T","",IF('4.Formative'!GI18="","",'4.Formative'!GI18))))</f>
        <v/>
      </c>
      <c r="K16" s="304" t="str">
        <f>IF('2.Students Name'!$R15="NQ","",IF('2.Students Name'!$R15="I","",IF('2.Students Name'!$R15="T","",IF('4.Formative'!HJ18="","",'4.Formative'!HJ18))))</f>
        <v/>
      </c>
      <c r="L16" s="176"/>
      <c r="M16" s="176"/>
      <c r="N16" s="306" t="str">
        <f>IF('2.Students Name'!$R15="NQ","NQ",IF('2.Students Name'!$R15="I","I",IF('2.Students Name'!$R15="T","T",IF(A16="","",SUM(D16:M16)))))</f>
        <v/>
      </c>
      <c r="O16" s="178"/>
      <c r="P16" s="176"/>
      <c r="Q16" s="174"/>
      <c r="R16" s="87" t="str">
        <f t="shared" si="2"/>
        <v/>
      </c>
      <c r="S16" s="179" t="str">
        <f>IF('5.Midterm'!D18="NQ","NQ",IF('5.Midterm'!D18="I","I",IF('5.Midterm'!D18="T","T",IF('2.Students Name'!R15="NQ","NQ",IF('2.Students Name'!R15="I","I",IF('2.Students Name'!R15="T","T",U16))))))</f>
        <v/>
      </c>
      <c r="T16" s="174"/>
      <c r="U16" s="88" t="str">
        <f t="shared" si="3"/>
        <v/>
      </c>
      <c r="V16" s="42" t="str">
        <f t="shared" si="0"/>
        <v/>
      </c>
      <c r="W16" s="42" t="str">
        <f t="shared" si="1"/>
        <v/>
      </c>
      <c r="X16" s="42" t="str">
        <f t="shared" si="4"/>
        <v/>
      </c>
    </row>
    <row r="17" spans="1:24" ht="17.25" customHeight="1">
      <c r="A17" s="85" t="str">
        <f>IF('2.Students Name'!C16="","",'2.Students Name'!C16)</f>
        <v/>
      </c>
      <c r="B17" s="86" t="str">
        <f>IF('2.Students Name'!D16="","",'2.Students Name'!D16)</f>
        <v/>
      </c>
      <c r="C17" s="40">
        <v>12</v>
      </c>
      <c r="D17" s="304" t="str">
        <f>IF('2.Students Name'!$R16="NQ","",IF('2.Students Name'!$R16="I","",IF('2.Students Name'!$R16="T","",IF('4.Formative'!AC19="","",'4.Formative'!AC19))))</f>
        <v/>
      </c>
      <c r="E17" s="304" t="str">
        <f>IF('2.Students Name'!$R16="NQ","",IF('2.Students Name'!$R16="I","",IF('2.Students Name'!$R16="T","",IF('4.Formative'!BD19="","",'4.Formative'!BD19))))</f>
        <v/>
      </c>
      <c r="F17" s="304" t="str">
        <f>IF('2.Students Name'!$R16="NQ","",IF('2.Students Name'!$R16="I","",IF('2.Students Name'!$R16="T","",IF('4.Formative'!CE19="","",'4.Formative'!CE19))))</f>
        <v/>
      </c>
      <c r="G17" s="304" t="str">
        <f>IF('2.Students Name'!$R16="NQ","",IF('2.Students Name'!$R16="I","",IF('2.Students Name'!$R16="T","",IF('4.Formative'!DF19="","",'4.Formative'!DF19))))</f>
        <v/>
      </c>
      <c r="H17" s="304" t="str">
        <f>IF('2.Students Name'!$R16="NQ","",IF('2.Students Name'!$R16="I","",IF('2.Students Name'!$R16="T","",IF('4.Formative'!EG19="","",'4.Formative'!EG19))))</f>
        <v/>
      </c>
      <c r="I17" s="304" t="str">
        <f>IF('2.Students Name'!$R16="NQ","",IF('2.Students Name'!$R16="I","",IF('2.Students Name'!$R16="T","",IF('4.Formative'!FH19="","",'4.Formative'!FH19))))</f>
        <v/>
      </c>
      <c r="J17" s="304" t="str">
        <f>IF('2.Students Name'!$R16="NQ","",IF('2.Students Name'!$R16="I","",IF('2.Students Name'!$R16="T","",IF('4.Formative'!GI19="","",'4.Formative'!GI19))))</f>
        <v/>
      </c>
      <c r="K17" s="304" t="str">
        <f>IF('2.Students Name'!$R16="NQ","",IF('2.Students Name'!$R16="I","",IF('2.Students Name'!$R16="T","",IF('4.Formative'!HJ19="","",'4.Formative'!HJ19))))</f>
        <v/>
      </c>
      <c r="L17" s="176"/>
      <c r="M17" s="176"/>
      <c r="N17" s="306" t="str">
        <f>IF('2.Students Name'!$R16="NQ","NQ",IF('2.Students Name'!$R16="I","I",IF('2.Students Name'!$R16="T","T",IF(A17="","",SUM(D17:M17)))))</f>
        <v/>
      </c>
      <c r="O17" s="178"/>
      <c r="P17" s="176"/>
      <c r="Q17" s="174"/>
      <c r="R17" s="87" t="str">
        <f t="shared" si="2"/>
        <v/>
      </c>
      <c r="S17" s="179" t="str">
        <f>IF('5.Midterm'!D19="NQ","NQ",IF('5.Midterm'!D19="I","I",IF('5.Midterm'!D19="T","T",IF('2.Students Name'!R16="NQ","NQ",IF('2.Students Name'!R16="I","I",IF('2.Students Name'!R16="T","T",U17))))))</f>
        <v/>
      </c>
      <c r="T17" s="174"/>
      <c r="U17" s="88" t="str">
        <f t="shared" si="3"/>
        <v/>
      </c>
      <c r="V17" s="42" t="str">
        <f t="shared" si="0"/>
        <v/>
      </c>
      <c r="W17" s="42" t="str">
        <f t="shared" si="1"/>
        <v/>
      </c>
      <c r="X17" s="42" t="str">
        <f t="shared" si="4"/>
        <v/>
      </c>
    </row>
    <row r="18" spans="1:24" ht="17.25" customHeight="1">
      <c r="A18" s="85" t="str">
        <f>IF('2.Students Name'!C17="","",'2.Students Name'!C17)</f>
        <v/>
      </c>
      <c r="B18" s="86" t="str">
        <f>IF('2.Students Name'!D17="","",'2.Students Name'!D17)</f>
        <v/>
      </c>
      <c r="C18" s="40">
        <v>13</v>
      </c>
      <c r="D18" s="304" t="str">
        <f>IF('2.Students Name'!$R17="NQ","",IF('2.Students Name'!$R17="I","",IF('2.Students Name'!$R17="T","",IF('4.Formative'!AC20="","",'4.Formative'!AC20))))</f>
        <v/>
      </c>
      <c r="E18" s="304" t="str">
        <f>IF('2.Students Name'!$R17="NQ","",IF('2.Students Name'!$R17="I","",IF('2.Students Name'!$R17="T","",IF('4.Formative'!BD20="","",'4.Formative'!BD20))))</f>
        <v/>
      </c>
      <c r="F18" s="304" t="str">
        <f>IF('2.Students Name'!$R17="NQ","",IF('2.Students Name'!$R17="I","",IF('2.Students Name'!$R17="T","",IF('4.Formative'!CE20="","",'4.Formative'!CE20))))</f>
        <v/>
      </c>
      <c r="G18" s="304" t="str">
        <f>IF('2.Students Name'!$R17="NQ","",IF('2.Students Name'!$R17="I","",IF('2.Students Name'!$R17="T","",IF('4.Formative'!DF20="","",'4.Formative'!DF20))))</f>
        <v/>
      </c>
      <c r="H18" s="304" t="str">
        <f>IF('2.Students Name'!$R17="NQ","",IF('2.Students Name'!$R17="I","",IF('2.Students Name'!$R17="T","",IF('4.Formative'!EG20="","",'4.Formative'!EG20))))</f>
        <v/>
      </c>
      <c r="I18" s="304" t="str">
        <f>IF('2.Students Name'!$R17="NQ","",IF('2.Students Name'!$R17="I","",IF('2.Students Name'!$R17="T","",IF('4.Formative'!FH20="","",'4.Formative'!FH20))))</f>
        <v/>
      </c>
      <c r="J18" s="304" t="str">
        <f>IF('2.Students Name'!$R17="NQ","",IF('2.Students Name'!$R17="I","",IF('2.Students Name'!$R17="T","",IF('4.Formative'!GI20="","",'4.Formative'!GI20))))</f>
        <v/>
      </c>
      <c r="K18" s="304" t="str">
        <f>IF('2.Students Name'!$R17="NQ","",IF('2.Students Name'!$R17="I","",IF('2.Students Name'!$R17="T","",IF('4.Formative'!HJ20="","",'4.Formative'!HJ20))))</f>
        <v/>
      </c>
      <c r="L18" s="176"/>
      <c r="M18" s="176"/>
      <c r="N18" s="306" t="str">
        <f>IF('2.Students Name'!$R17="NQ","NQ",IF('2.Students Name'!$R17="I","I",IF('2.Students Name'!$R17="T","T",IF(A18="","",SUM(D18:M18)))))</f>
        <v/>
      </c>
      <c r="O18" s="178"/>
      <c r="P18" s="176"/>
      <c r="Q18" s="174"/>
      <c r="R18" s="87" t="str">
        <f t="shared" si="2"/>
        <v/>
      </c>
      <c r="S18" s="179" t="str">
        <f>IF('5.Midterm'!D20="NQ","NQ",IF('5.Midterm'!D20="I","I",IF('5.Midterm'!D20="T","T",IF('2.Students Name'!R17="NQ","NQ",IF('2.Students Name'!R17="I","I",IF('2.Students Name'!R17="T","T",U18))))))</f>
        <v/>
      </c>
      <c r="T18" s="174"/>
      <c r="U18" s="88" t="str">
        <f t="shared" si="3"/>
        <v/>
      </c>
      <c r="V18" s="42" t="str">
        <f t="shared" si="0"/>
        <v/>
      </c>
      <c r="W18" s="42" t="str">
        <f t="shared" si="1"/>
        <v/>
      </c>
      <c r="X18" s="42" t="str">
        <f t="shared" si="4"/>
        <v/>
      </c>
    </row>
    <row r="19" spans="1:24" ht="17.25" customHeight="1">
      <c r="A19" s="85" t="str">
        <f>IF('2.Students Name'!C18="","",'2.Students Name'!C18)</f>
        <v/>
      </c>
      <c r="B19" s="86" t="str">
        <f>IF('2.Students Name'!D18="","",'2.Students Name'!D18)</f>
        <v/>
      </c>
      <c r="C19" s="40">
        <v>14</v>
      </c>
      <c r="D19" s="304" t="str">
        <f>IF('2.Students Name'!$R18="NQ","",IF('2.Students Name'!$R18="I","",IF('2.Students Name'!$R18="T","",IF('4.Formative'!AC21="","",'4.Formative'!AC21))))</f>
        <v/>
      </c>
      <c r="E19" s="304" t="str">
        <f>IF('2.Students Name'!$R18="NQ","",IF('2.Students Name'!$R18="I","",IF('2.Students Name'!$R18="T","",IF('4.Formative'!BD21="","",'4.Formative'!BD21))))</f>
        <v/>
      </c>
      <c r="F19" s="304" t="str">
        <f>IF('2.Students Name'!$R18="NQ","",IF('2.Students Name'!$R18="I","",IF('2.Students Name'!$R18="T","",IF('4.Formative'!CE21="","",'4.Formative'!CE21))))</f>
        <v/>
      </c>
      <c r="G19" s="304" t="str">
        <f>IF('2.Students Name'!$R18="NQ","",IF('2.Students Name'!$R18="I","",IF('2.Students Name'!$R18="T","",IF('4.Formative'!DF21="","",'4.Formative'!DF21))))</f>
        <v/>
      </c>
      <c r="H19" s="304" t="str">
        <f>IF('2.Students Name'!$R18="NQ","",IF('2.Students Name'!$R18="I","",IF('2.Students Name'!$R18="T","",IF('4.Formative'!EG21="","",'4.Formative'!EG21))))</f>
        <v/>
      </c>
      <c r="I19" s="304" t="str">
        <f>IF('2.Students Name'!$R18="NQ","",IF('2.Students Name'!$R18="I","",IF('2.Students Name'!$R18="T","",IF('4.Formative'!FH21="","",'4.Formative'!FH21))))</f>
        <v/>
      </c>
      <c r="J19" s="304" t="str">
        <f>IF('2.Students Name'!$R18="NQ","",IF('2.Students Name'!$R18="I","",IF('2.Students Name'!$R18="T","",IF('4.Formative'!GI21="","",'4.Formative'!GI21))))</f>
        <v/>
      </c>
      <c r="K19" s="304" t="str">
        <f>IF('2.Students Name'!$R18="NQ","",IF('2.Students Name'!$R18="I","",IF('2.Students Name'!$R18="T","",IF('4.Formative'!HJ21="","",'4.Formative'!HJ21))))</f>
        <v/>
      </c>
      <c r="L19" s="176"/>
      <c r="M19" s="176"/>
      <c r="N19" s="306" t="str">
        <f>IF('2.Students Name'!$R18="NQ","NQ",IF('2.Students Name'!$R18="I","I",IF('2.Students Name'!$R18="T","T",IF(A19="","",SUM(D19:M19)))))</f>
        <v/>
      </c>
      <c r="O19" s="178"/>
      <c r="P19" s="176"/>
      <c r="Q19" s="174"/>
      <c r="R19" s="87" t="str">
        <f t="shared" si="2"/>
        <v/>
      </c>
      <c r="S19" s="179" t="str">
        <f>IF('5.Midterm'!D21="NQ","NQ",IF('5.Midterm'!D21="I","I",IF('5.Midterm'!D21="T","T",IF('2.Students Name'!R18="NQ","NQ",IF('2.Students Name'!R18="I","I",IF('2.Students Name'!R18="T","T",U19))))))</f>
        <v/>
      </c>
      <c r="T19" s="174"/>
      <c r="U19" s="88" t="str">
        <f t="shared" si="3"/>
        <v/>
      </c>
      <c r="V19" s="42" t="str">
        <f t="shared" si="0"/>
        <v/>
      </c>
      <c r="W19" s="42" t="str">
        <f t="shared" si="1"/>
        <v/>
      </c>
      <c r="X19" s="42" t="str">
        <f t="shared" si="4"/>
        <v/>
      </c>
    </row>
    <row r="20" spans="1:24" ht="17.25" customHeight="1">
      <c r="A20" s="85" t="str">
        <f>IF('2.Students Name'!C19="","",'2.Students Name'!C19)</f>
        <v/>
      </c>
      <c r="B20" s="86" t="str">
        <f>IF('2.Students Name'!D19="","",'2.Students Name'!D19)</f>
        <v/>
      </c>
      <c r="C20" s="40">
        <v>15</v>
      </c>
      <c r="D20" s="304" t="str">
        <f>IF('2.Students Name'!$R19="NQ","",IF('2.Students Name'!$R19="I","",IF('2.Students Name'!$R19="T","",IF('4.Formative'!AC22="","",'4.Formative'!AC22))))</f>
        <v/>
      </c>
      <c r="E20" s="304" t="str">
        <f>IF('2.Students Name'!$R19="NQ","",IF('2.Students Name'!$R19="I","",IF('2.Students Name'!$R19="T","",IF('4.Formative'!BD22="","",'4.Formative'!BD22))))</f>
        <v/>
      </c>
      <c r="F20" s="304" t="str">
        <f>IF('2.Students Name'!$R19="NQ","",IF('2.Students Name'!$R19="I","",IF('2.Students Name'!$R19="T","",IF('4.Formative'!CE22="","",'4.Formative'!CE22))))</f>
        <v/>
      </c>
      <c r="G20" s="304" t="str">
        <f>IF('2.Students Name'!$R19="NQ","",IF('2.Students Name'!$R19="I","",IF('2.Students Name'!$R19="T","",IF('4.Formative'!DF22="","",'4.Formative'!DF22))))</f>
        <v/>
      </c>
      <c r="H20" s="304" t="str">
        <f>IF('2.Students Name'!$R19="NQ","",IF('2.Students Name'!$R19="I","",IF('2.Students Name'!$R19="T","",IF('4.Formative'!EG22="","",'4.Formative'!EG22))))</f>
        <v/>
      </c>
      <c r="I20" s="304" t="str">
        <f>IF('2.Students Name'!$R19="NQ","",IF('2.Students Name'!$R19="I","",IF('2.Students Name'!$R19="T","",IF('4.Formative'!FH22="","",'4.Formative'!FH22))))</f>
        <v/>
      </c>
      <c r="J20" s="304" t="str">
        <f>IF('2.Students Name'!$R19="NQ","",IF('2.Students Name'!$R19="I","",IF('2.Students Name'!$R19="T","",IF('4.Formative'!GI22="","",'4.Formative'!GI22))))</f>
        <v/>
      </c>
      <c r="K20" s="304" t="str">
        <f>IF('2.Students Name'!$R19="NQ","",IF('2.Students Name'!$R19="I","",IF('2.Students Name'!$R19="T","",IF('4.Formative'!HJ22="","",'4.Formative'!HJ22))))</f>
        <v/>
      </c>
      <c r="L20" s="176"/>
      <c r="M20" s="176"/>
      <c r="N20" s="306" t="str">
        <f>IF('2.Students Name'!$R19="NQ","NQ",IF('2.Students Name'!$R19="I","I",IF('2.Students Name'!$R19="T","T",IF(A20="","",SUM(D20:M20)))))</f>
        <v/>
      </c>
      <c r="O20" s="178"/>
      <c r="P20" s="176"/>
      <c r="Q20" s="174"/>
      <c r="R20" s="87" t="str">
        <f t="shared" si="2"/>
        <v/>
      </c>
      <c r="S20" s="179" t="str">
        <f>IF('5.Midterm'!D22="NQ","NQ",IF('5.Midterm'!D22="I","I",IF('5.Midterm'!D22="T","T",IF('2.Students Name'!R19="NQ","NQ",IF('2.Students Name'!R19="I","I",IF('2.Students Name'!R19="T","T",U20))))))</f>
        <v/>
      </c>
      <c r="T20" s="174"/>
      <c r="U20" s="88" t="str">
        <f t="shared" si="3"/>
        <v/>
      </c>
      <c r="V20" s="42" t="str">
        <f t="shared" si="0"/>
        <v/>
      </c>
      <c r="W20" s="42" t="str">
        <f t="shared" si="1"/>
        <v/>
      </c>
      <c r="X20" s="42" t="str">
        <f t="shared" si="4"/>
        <v/>
      </c>
    </row>
    <row r="21" spans="1:24" ht="17.25" customHeight="1">
      <c r="A21" s="85" t="str">
        <f>IF('2.Students Name'!C20="","",'2.Students Name'!C20)</f>
        <v/>
      </c>
      <c r="B21" s="86" t="str">
        <f>IF('2.Students Name'!D20="","",'2.Students Name'!D20)</f>
        <v/>
      </c>
      <c r="C21" s="40">
        <v>16</v>
      </c>
      <c r="D21" s="304" t="str">
        <f>IF('2.Students Name'!$R20="NQ","",IF('2.Students Name'!$R20="I","",IF('2.Students Name'!$R20="T","",IF('4.Formative'!AC23="","",'4.Formative'!AC23))))</f>
        <v/>
      </c>
      <c r="E21" s="304" t="str">
        <f>IF('2.Students Name'!$R20="NQ","",IF('2.Students Name'!$R20="I","",IF('2.Students Name'!$R20="T","",IF('4.Formative'!BD23="","",'4.Formative'!BD23))))</f>
        <v/>
      </c>
      <c r="F21" s="304" t="str">
        <f>IF('2.Students Name'!$R20="NQ","",IF('2.Students Name'!$R20="I","",IF('2.Students Name'!$R20="T","",IF('4.Formative'!CE23="","",'4.Formative'!CE23))))</f>
        <v/>
      </c>
      <c r="G21" s="304" t="str">
        <f>IF('2.Students Name'!$R20="NQ","",IF('2.Students Name'!$R20="I","",IF('2.Students Name'!$R20="T","",IF('4.Formative'!DF23="","",'4.Formative'!DF23))))</f>
        <v/>
      </c>
      <c r="H21" s="304" t="str">
        <f>IF('2.Students Name'!$R20="NQ","",IF('2.Students Name'!$R20="I","",IF('2.Students Name'!$R20="T","",IF('4.Formative'!EG23="","",'4.Formative'!EG23))))</f>
        <v/>
      </c>
      <c r="I21" s="304" t="str">
        <f>IF('2.Students Name'!$R20="NQ","",IF('2.Students Name'!$R20="I","",IF('2.Students Name'!$R20="T","",IF('4.Formative'!FH23="","",'4.Formative'!FH23))))</f>
        <v/>
      </c>
      <c r="J21" s="304" t="str">
        <f>IF('2.Students Name'!$R20="NQ","",IF('2.Students Name'!$R20="I","",IF('2.Students Name'!$R20="T","",IF('4.Formative'!GI23="","",'4.Formative'!GI23))))</f>
        <v/>
      </c>
      <c r="K21" s="304" t="str">
        <f>IF('2.Students Name'!$R20="NQ","",IF('2.Students Name'!$R20="I","",IF('2.Students Name'!$R20="T","",IF('4.Formative'!HJ23="","",'4.Formative'!HJ23))))</f>
        <v/>
      </c>
      <c r="L21" s="176"/>
      <c r="M21" s="176"/>
      <c r="N21" s="306" t="str">
        <f>IF('2.Students Name'!$R20="NQ","NQ",IF('2.Students Name'!$R20="I","I",IF('2.Students Name'!$R20="T","T",IF(A21="","",SUM(D21:M21)))))</f>
        <v/>
      </c>
      <c r="O21" s="178"/>
      <c r="P21" s="176"/>
      <c r="Q21" s="174"/>
      <c r="R21" s="87" t="str">
        <f t="shared" si="2"/>
        <v/>
      </c>
      <c r="S21" s="179" t="str">
        <f>IF('5.Midterm'!D23="NQ","NQ",IF('5.Midterm'!D23="I","I",IF('5.Midterm'!D23="T","T",IF('2.Students Name'!R20="NQ","NQ",IF('2.Students Name'!R20="I","I",IF('2.Students Name'!R20="T","T",U21))))))</f>
        <v/>
      </c>
      <c r="T21" s="174"/>
      <c r="U21" s="88" t="str">
        <f t="shared" si="3"/>
        <v/>
      </c>
      <c r="V21" s="42" t="str">
        <f t="shared" si="0"/>
        <v/>
      </c>
      <c r="W21" s="42" t="str">
        <f t="shared" si="1"/>
        <v/>
      </c>
      <c r="X21" s="42" t="str">
        <f t="shared" si="4"/>
        <v/>
      </c>
    </row>
    <row r="22" spans="1:24" ht="17.25" customHeight="1">
      <c r="A22" s="85" t="str">
        <f>IF('2.Students Name'!C21="","",'2.Students Name'!C21)</f>
        <v/>
      </c>
      <c r="B22" s="86" t="str">
        <f>IF('2.Students Name'!D21="","",'2.Students Name'!D21)</f>
        <v/>
      </c>
      <c r="C22" s="40">
        <v>17</v>
      </c>
      <c r="D22" s="304" t="str">
        <f>IF('2.Students Name'!$R21="NQ","",IF('2.Students Name'!$R21="I","",IF('2.Students Name'!$R21="T","",IF('4.Formative'!AC24="","",'4.Formative'!AC24))))</f>
        <v/>
      </c>
      <c r="E22" s="304" t="str">
        <f>IF('2.Students Name'!$R21="NQ","",IF('2.Students Name'!$R21="I","",IF('2.Students Name'!$R21="T","",IF('4.Formative'!BD24="","",'4.Formative'!BD24))))</f>
        <v/>
      </c>
      <c r="F22" s="304" t="str">
        <f>IF('2.Students Name'!$R21="NQ","",IF('2.Students Name'!$R21="I","",IF('2.Students Name'!$R21="T","",IF('4.Formative'!CE24="","",'4.Formative'!CE24))))</f>
        <v/>
      </c>
      <c r="G22" s="304" t="str">
        <f>IF('2.Students Name'!$R21="NQ","",IF('2.Students Name'!$R21="I","",IF('2.Students Name'!$R21="T","",IF('4.Formative'!DF24="","",'4.Formative'!DF24))))</f>
        <v/>
      </c>
      <c r="H22" s="304" t="str">
        <f>IF('2.Students Name'!$R21="NQ","",IF('2.Students Name'!$R21="I","",IF('2.Students Name'!$R21="T","",IF('4.Formative'!EG24="","",'4.Formative'!EG24))))</f>
        <v/>
      </c>
      <c r="I22" s="304" t="str">
        <f>IF('2.Students Name'!$R21="NQ","",IF('2.Students Name'!$R21="I","",IF('2.Students Name'!$R21="T","",IF('4.Formative'!FH24="","",'4.Formative'!FH24))))</f>
        <v/>
      </c>
      <c r="J22" s="304" t="str">
        <f>IF('2.Students Name'!$R21="NQ","",IF('2.Students Name'!$R21="I","",IF('2.Students Name'!$R21="T","",IF('4.Formative'!GI24="","",'4.Formative'!GI24))))</f>
        <v/>
      </c>
      <c r="K22" s="304" t="str">
        <f>IF('2.Students Name'!$R21="NQ","",IF('2.Students Name'!$R21="I","",IF('2.Students Name'!$R21="T","",IF('4.Formative'!HJ24="","",'4.Formative'!HJ24))))</f>
        <v/>
      </c>
      <c r="L22" s="176"/>
      <c r="M22" s="176"/>
      <c r="N22" s="306" t="str">
        <f>IF('2.Students Name'!$R21="NQ","NQ",IF('2.Students Name'!$R21="I","I",IF('2.Students Name'!$R21="T","T",IF(A22="","",SUM(D22:M22)))))</f>
        <v/>
      </c>
      <c r="O22" s="178"/>
      <c r="P22" s="176"/>
      <c r="Q22" s="174"/>
      <c r="R22" s="87" t="str">
        <f t="shared" si="2"/>
        <v/>
      </c>
      <c r="S22" s="179" t="str">
        <f>IF('5.Midterm'!D24="NQ","NQ",IF('5.Midterm'!D24="I","I",IF('5.Midterm'!D24="T","T",IF('2.Students Name'!R21="NQ","NQ",IF('2.Students Name'!R21="I","I",IF('2.Students Name'!R21="T","T",U22))))))</f>
        <v/>
      </c>
      <c r="T22" s="174"/>
      <c r="U22" s="88" t="str">
        <f t="shared" si="3"/>
        <v/>
      </c>
      <c r="V22" s="42" t="str">
        <f t="shared" si="0"/>
        <v/>
      </c>
      <c r="W22" s="42" t="str">
        <f t="shared" si="1"/>
        <v/>
      </c>
      <c r="X22" s="42" t="str">
        <f t="shared" si="4"/>
        <v/>
      </c>
    </row>
    <row r="23" spans="1:24" ht="17.25" customHeight="1">
      <c r="A23" s="85" t="str">
        <f>IF('2.Students Name'!C22="","",'2.Students Name'!C22)</f>
        <v/>
      </c>
      <c r="B23" s="86" t="str">
        <f>IF('2.Students Name'!D22="","",'2.Students Name'!D22)</f>
        <v/>
      </c>
      <c r="C23" s="40">
        <v>18</v>
      </c>
      <c r="D23" s="304" t="str">
        <f>IF('2.Students Name'!$R22="NQ","",IF('2.Students Name'!$R22="I","",IF('2.Students Name'!$R22="T","",IF('4.Formative'!AC25="","",'4.Formative'!AC25))))</f>
        <v/>
      </c>
      <c r="E23" s="304" t="str">
        <f>IF('2.Students Name'!$R22="NQ","",IF('2.Students Name'!$R22="I","",IF('2.Students Name'!$R22="T","",IF('4.Formative'!BD25="","",'4.Formative'!BD25))))</f>
        <v/>
      </c>
      <c r="F23" s="304" t="str">
        <f>IF('2.Students Name'!$R22="NQ","",IF('2.Students Name'!$R22="I","",IF('2.Students Name'!$R22="T","",IF('4.Formative'!CE25="","",'4.Formative'!CE25))))</f>
        <v/>
      </c>
      <c r="G23" s="304" t="str">
        <f>IF('2.Students Name'!$R22="NQ","",IF('2.Students Name'!$R22="I","",IF('2.Students Name'!$R22="T","",IF('4.Formative'!DF25="","",'4.Formative'!DF25))))</f>
        <v/>
      </c>
      <c r="H23" s="304" t="str">
        <f>IF('2.Students Name'!$R22="NQ","",IF('2.Students Name'!$R22="I","",IF('2.Students Name'!$R22="T","",IF('4.Formative'!EG25="","",'4.Formative'!EG25))))</f>
        <v/>
      </c>
      <c r="I23" s="304" t="str">
        <f>IF('2.Students Name'!$R22="NQ","",IF('2.Students Name'!$R22="I","",IF('2.Students Name'!$R22="T","",IF('4.Formative'!FH25="","",'4.Formative'!FH25))))</f>
        <v/>
      </c>
      <c r="J23" s="304" t="str">
        <f>IF('2.Students Name'!$R22="NQ","",IF('2.Students Name'!$R22="I","",IF('2.Students Name'!$R22="T","",IF('4.Formative'!GI25="","",'4.Formative'!GI25))))</f>
        <v/>
      </c>
      <c r="K23" s="304" t="str">
        <f>IF('2.Students Name'!$R22="NQ","",IF('2.Students Name'!$R22="I","",IF('2.Students Name'!$R22="T","",IF('4.Formative'!HJ25="","",'4.Formative'!HJ25))))</f>
        <v/>
      </c>
      <c r="L23" s="176"/>
      <c r="M23" s="176"/>
      <c r="N23" s="306" t="str">
        <f>IF('2.Students Name'!$R22="NQ","NQ",IF('2.Students Name'!$R22="I","I",IF('2.Students Name'!$R22="T","T",IF(A23="","",SUM(D23:M23)))))</f>
        <v/>
      </c>
      <c r="O23" s="178"/>
      <c r="P23" s="176"/>
      <c r="Q23" s="174"/>
      <c r="R23" s="87" t="str">
        <f t="shared" si="2"/>
        <v/>
      </c>
      <c r="S23" s="179" t="str">
        <f>IF('5.Midterm'!D25="NQ","NQ",IF('5.Midterm'!D25="I","I",IF('5.Midterm'!D25="T","T",IF('2.Students Name'!R22="NQ","NQ",IF('2.Students Name'!R22="I","I",IF('2.Students Name'!R22="T","T",U23))))))</f>
        <v/>
      </c>
      <c r="T23" s="174"/>
      <c r="U23" s="88" t="str">
        <f t="shared" si="3"/>
        <v/>
      </c>
      <c r="V23" s="42" t="str">
        <f t="shared" si="0"/>
        <v/>
      </c>
      <c r="W23" s="42" t="str">
        <f t="shared" si="1"/>
        <v/>
      </c>
      <c r="X23" s="42" t="str">
        <f t="shared" si="4"/>
        <v/>
      </c>
    </row>
    <row r="24" spans="1:24" ht="17.25" customHeight="1">
      <c r="A24" s="85" t="str">
        <f>IF('2.Students Name'!C23="","",'2.Students Name'!C23)</f>
        <v/>
      </c>
      <c r="B24" s="86" t="str">
        <f>IF('2.Students Name'!D23="","",'2.Students Name'!D23)</f>
        <v/>
      </c>
      <c r="C24" s="40">
        <v>19</v>
      </c>
      <c r="D24" s="304" t="str">
        <f>IF('2.Students Name'!$R23="NQ","",IF('2.Students Name'!$R23="I","",IF('2.Students Name'!$R23="T","",IF('4.Formative'!AC26="","",'4.Formative'!AC26))))</f>
        <v/>
      </c>
      <c r="E24" s="304" t="str">
        <f>IF('2.Students Name'!$R23="NQ","",IF('2.Students Name'!$R23="I","",IF('2.Students Name'!$R23="T","",IF('4.Formative'!BD26="","",'4.Formative'!BD26))))</f>
        <v/>
      </c>
      <c r="F24" s="304" t="str">
        <f>IF('2.Students Name'!$R23="NQ","",IF('2.Students Name'!$R23="I","",IF('2.Students Name'!$R23="T","",IF('4.Formative'!CE26="","",'4.Formative'!CE26))))</f>
        <v/>
      </c>
      <c r="G24" s="304" t="str">
        <f>IF('2.Students Name'!$R23="NQ","",IF('2.Students Name'!$R23="I","",IF('2.Students Name'!$R23="T","",IF('4.Formative'!DF26="","",'4.Formative'!DF26))))</f>
        <v/>
      </c>
      <c r="H24" s="304" t="str">
        <f>IF('2.Students Name'!$R23="NQ","",IF('2.Students Name'!$R23="I","",IF('2.Students Name'!$R23="T","",IF('4.Formative'!EG26="","",'4.Formative'!EG26))))</f>
        <v/>
      </c>
      <c r="I24" s="304" t="str">
        <f>IF('2.Students Name'!$R23="NQ","",IF('2.Students Name'!$R23="I","",IF('2.Students Name'!$R23="T","",IF('4.Formative'!FH26="","",'4.Formative'!FH26))))</f>
        <v/>
      </c>
      <c r="J24" s="304" t="str">
        <f>IF('2.Students Name'!$R23="NQ","",IF('2.Students Name'!$R23="I","",IF('2.Students Name'!$R23="T","",IF('4.Formative'!GI26="","",'4.Formative'!GI26))))</f>
        <v/>
      </c>
      <c r="K24" s="304" t="str">
        <f>IF('2.Students Name'!$R23="NQ","",IF('2.Students Name'!$R23="I","",IF('2.Students Name'!$R23="T","",IF('4.Formative'!HJ26="","",'4.Formative'!HJ26))))</f>
        <v/>
      </c>
      <c r="L24" s="176"/>
      <c r="M24" s="176"/>
      <c r="N24" s="306" t="str">
        <f>IF('2.Students Name'!$R23="NQ","NQ",IF('2.Students Name'!$R23="I","I",IF('2.Students Name'!$R23="T","T",IF(A24="","",SUM(D24:M24)))))</f>
        <v/>
      </c>
      <c r="O24" s="178"/>
      <c r="P24" s="176"/>
      <c r="Q24" s="174"/>
      <c r="R24" s="87" t="str">
        <f t="shared" si="2"/>
        <v/>
      </c>
      <c r="S24" s="179" t="str">
        <f>IF('5.Midterm'!D26="NQ","NQ",IF('5.Midterm'!D26="I","I",IF('5.Midterm'!D26="T","T",IF('2.Students Name'!R23="NQ","NQ",IF('2.Students Name'!R23="I","I",IF('2.Students Name'!R23="T","T",U24))))))</f>
        <v/>
      </c>
      <c r="T24" s="174"/>
      <c r="U24" s="88" t="str">
        <f t="shared" si="3"/>
        <v/>
      </c>
      <c r="V24" s="42" t="str">
        <f t="shared" si="0"/>
        <v/>
      </c>
      <c r="W24" s="42" t="str">
        <f t="shared" si="1"/>
        <v/>
      </c>
      <c r="X24" s="42" t="str">
        <f t="shared" si="4"/>
        <v/>
      </c>
    </row>
    <row r="25" spans="1:24" ht="18" customHeight="1">
      <c r="A25" s="85" t="str">
        <f>IF('2.Students Name'!C24="","",'2.Students Name'!C24)</f>
        <v/>
      </c>
      <c r="B25" s="86" t="str">
        <f>IF('2.Students Name'!D24="","",'2.Students Name'!D24)</f>
        <v/>
      </c>
      <c r="C25" s="40">
        <v>20</v>
      </c>
      <c r="D25" s="304" t="str">
        <f>IF('2.Students Name'!$R24="NQ","",IF('2.Students Name'!$R24="I","",IF('2.Students Name'!$R24="T","",IF('4.Formative'!AC27="","",'4.Formative'!AC27))))</f>
        <v/>
      </c>
      <c r="E25" s="304" t="str">
        <f>IF('2.Students Name'!$R24="NQ","",IF('2.Students Name'!$R24="I","",IF('2.Students Name'!$R24="T","",IF('4.Formative'!BD27="","",'4.Formative'!BD27))))</f>
        <v/>
      </c>
      <c r="F25" s="304" t="str">
        <f>IF('2.Students Name'!$R24="NQ","",IF('2.Students Name'!$R24="I","",IF('2.Students Name'!$R24="T","",IF('4.Formative'!CE27="","",'4.Formative'!CE27))))</f>
        <v/>
      </c>
      <c r="G25" s="304" t="str">
        <f>IF('2.Students Name'!$R24="NQ","",IF('2.Students Name'!$R24="I","",IF('2.Students Name'!$R24="T","",IF('4.Formative'!DF27="","",'4.Formative'!DF27))))</f>
        <v/>
      </c>
      <c r="H25" s="304" t="str">
        <f>IF('2.Students Name'!$R24="NQ","",IF('2.Students Name'!$R24="I","",IF('2.Students Name'!$R24="T","",IF('4.Formative'!EG27="","",'4.Formative'!EG27))))</f>
        <v/>
      </c>
      <c r="I25" s="304" t="str">
        <f>IF('2.Students Name'!$R24="NQ","",IF('2.Students Name'!$R24="I","",IF('2.Students Name'!$R24="T","",IF('4.Formative'!FH27="","",'4.Formative'!FH27))))</f>
        <v/>
      </c>
      <c r="J25" s="304" t="str">
        <f>IF('2.Students Name'!$R24="NQ","",IF('2.Students Name'!$R24="I","",IF('2.Students Name'!$R24="T","",IF('4.Formative'!GI27="","",'4.Formative'!GI27))))</f>
        <v/>
      </c>
      <c r="K25" s="304" t="str">
        <f>IF('2.Students Name'!$R24="NQ","",IF('2.Students Name'!$R24="I","",IF('2.Students Name'!$R24="T","",IF('4.Formative'!HJ27="","",'4.Formative'!HJ27))))</f>
        <v/>
      </c>
      <c r="L25" s="176"/>
      <c r="M25" s="176"/>
      <c r="N25" s="306" t="str">
        <f>IF('2.Students Name'!$R24="NQ","NQ",IF('2.Students Name'!$R24="I","I",IF('2.Students Name'!$R24="T","T",IF(A25="","",SUM(D25:M25)))))</f>
        <v/>
      </c>
      <c r="O25" s="178"/>
      <c r="P25" s="176"/>
      <c r="Q25" s="174"/>
      <c r="R25" s="87" t="str">
        <f t="shared" si="2"/>
        <v/>
      </c>
      <c r="S25" s="179" t="str">
        <f>IF('5.Midterm'!D27="NQ","NQ",IF('5.Midterm'!D27="I","I",IF('5.Midterm'!D27="T","T",IF('2.Students Name'!R24="NQ","NQ",IF('2.Students Name'!R24="I","I",IF('2.Students Name'!R24="T","T",U25))))))</f>
        <v/>
      </c>
      <c r="T25" s="174"/>
      <c r="U25" s="88" t="str">
        <f t="shared" si="3"/>
        <v/>
      </c>
      <c r="V25" s="42" t="str">
        <f t="shared" si="0"/>
        <v/>
      </c>
      <c r="W25" s="42" t="str">
        <f t="shared" si="1"/>
        <v/>
      </c>
      <c r="X25" s="42" t="str">
        <f t="shared" si="4"/>
        <v/>
      </c>
    </row>
    <row r="26" spans="1:24" ht="17.25" customHeight="1">
      <c r="A26" s="85" t="str">
        <f>IF('2.Students Name'!C25="","",'2.Students Name'!C25)</f>
        <v/>
      </c>
      <c r="B26" s="86" t="str">
        <f>IF('2.Students Name'!D25="","",'2.Students Name'!D25)</f>
        <v/>
      </c>
      <c r="C26" s="40">
        <v>21</v>
      </c>
      <c r="D26" s="304" t="str">
        <f>IF('2.Students Name'!$R25="NQ","",IF('2.Students Name'!$R25="I","",IF('2.Students Name'!$R25="T","",IF('4.Formative'!AC28="","",'4.Formative'!AC28))))</f>
        <v/>
      </c>
      <c r="E26" s="304" t="str">
        <f>IF('2.Students Name'!$R25="NQ","",IF('2.Students Name'!$R25="I","",IF('2.Students Name'!$R25="T","",IF('4.Formative'!BD28="","",'4.Formative'!BD28))))</f>
        <v/>
      </c>
      <c r="F26" s="304" t="str">
        <f>IF('2.Students Name'!$R25="NQ","",IF('2.Students Name'!$R25="I","",IF('2.Students Name'!$R25="T","",IF('4.Formative'!CE28="","",'4.Formative'!CE28))))</f>
        <v/>
      </c>
      <c r="G26" s="304" t="str">
        <f>IF('2.Students Name'!$R25="NQ","",IF('2.Students Name'!$R25="I","",IF('2.Students Name'!$R25="T","",IF('4.Formative'!DF28="","",'4.Formative'!DF28))))</f>
        <v/>
      </c>
      <c r="H26" s="304" t="str">
        <f>IF('2.Students Name'!$R25="NQ","",IF('2.Students Name'!$R25="I","",IF('2.Students Name'!$R25="T","",IF('4.Formative'!EG28="","",'4.Formative'!EG28))))</f>
        <v/>
      </c>
      <c r="I26" s="304" t="str">
        <f>IF('2.Students Name'!$R25="NQ","",IF('2.Students Name'!$R25="I","",IF('2.Students Name'!$R25="T","",IF('4.Formative'!FH28="","",'4.Formative'!FH28))))</f>
        <v/>
      </c>
      <c r="J26" s="304" t="str">
        <f>IF('2.Students Name'!$R25="NQ","",IF('2.Students Name'!$R25="I","",IF('2.Students Name'!$R25="T","",IF('4.Formative'!GI28="","",'4.Formative'!GI28))))</f>
        <v/>
      </c>
      <c r="K26" s="304" t="str">
        <f>IF('2.Students Name'!$R25="NQ","",IF('2.Students Name'!$R25="I","",IF('2.Students Name'!$R25="T","",IF('4.Formative'!HJ28="","",'4.Formative'!HJ28))))</f>
        <v/>
      </c>
      <c r="L26" s="176"/>
      <c r="M26" s="176"/>
      <c r="N26" s="306" t="str">
        <f>IF('2.Students Name'!$R25="NQ","NQ",IF('2.Students Name'!$R25="I","I",IF('2.Students Name'!$R25="T","T",IF(A26="","",SUM(D26:M26)))))</f>
        <v/>
      </c>
      <c r="O26" s="178"/>
      <c r="P26" s="176"/>
      <c r="Q26" s="174"/>
      <c r="R26" s="87" t="str">
        <f t="shared" si="2"/>
        <v/>
      </c>
      <c r="S26" s="179" t="str">
        <f>IF('5.Midterm'!D28="NQ","NQ",IF('5.Midterm'!D28="I","I",IF('5.Midterm'!D28="T","T",IF('2.Students Name'!R25="NQ","NQ",IF('2.Students Name'!R25="I","I",IF('2.Students Name'!R25="T","T",U26))))))</f>
        <v/>
      </c>
      <c r="T26" s="174"/>
      <c r="U26" s="88" t="str">
        <f t="shared" si="3"/>
        <v/>
      </c>
      <c r="V26" s="42" t="str">
        <f t="shared" si="0"/>
        <v/>
      </c>
      <c r="W26" s="42" t="str">
        <f t="shared" si="1"/>
        <v/>
      </c>
      <c r="X26" s="42" t="str">
        <f t="shared" si="4"/>
        <v/>
      </c>
    </row>
    <row r="27" spans="1:24" ht="17.25" customHeight="1">
      <c r="A27" s="85" t="str">
        <f>IF('2.Students Name'!C26="","",'2.Students Name'!C26)</f>
        <v/>
      </c>
      <c r="B27" s="86" t="str">
        <f>IF('2.Students Name'!D26="","",'2.Students Name'!D26)</f>
        <v/>
      </c>
      <c r="C27" s="40">
        <v>22</v>
      </c>
      <c r="D27" s="304" t="str">
        <f>IF('2.Students Name'!$R26="NQ","",IF('2.Students Name'!$R26="I","",IF('2.Students Name'!$R26="T","",IF('4.Formative'!AC29="","",'4.Formative'!AC29))))</f>
        <v/>
      </c>
      <c r="E27" s="304" t="str">
        <f>IF('2.Students Name'!$R26="NQ","",IF('2.Students Name'!$R26="I","",IF('2.Students Name'!$R26="T","",IF('4.Formative'!BD29="","",'4.Formative'!BD29))))</f>
        <v/>
      </c>
      <c r="F27" s="304" t="str">
        <f>IF('2.Students Name'!$R26="NQ","",IF('2.Students Name'!$R26="I","",IF('2.Students Name'!$R26="T","",IF('4.Formative'!CE29="","",'4.Formative'!CE29))))</f>
        <v/>
      </c>
      <c r="G27" s="304" t="str">
        <f>IF('2.Students Name'!$R26="NQ","",IF('2.Students Name'!$R26="I","",IF('2.Students Name'!$R26="T","",IF('4.Formative'!DF29="","",'4.Formative'!DF29))))</f>
        <v/>
      </c>
      <c r="H27" s="304" t="str">
        <f>IF('2.Students Name'!$R26="NQ","",IF('2.Students Name'!$R26="I","",IF('2.Students Name'!$R26="T","",IF('4.Formative'!EG29="","",'4.Formative'!EG29))))</f>
        <v/>
      </c>
      <c r="I27" s="304" t="str">
        <f>IF('2.Students Name'!$R26="NQ","",IF('2.Students Name'!$R26="I","",IF('2.Students Name'!$R26="T","",IF('4.Formative'!FH29="","",'4.Formative'!FH29))))</f>
        <v/>
      </c>
      <c r="J27" s="304" t="str">
        <f>IF('2.Students Name'!$R26="NQ","",IF('2.Students Name'!$R26="I","",IF('2.Students Name'!$R26="T","",IF('4.Formative'!GI29="","",'4.Formative'!GI29))))</f>
        <v/>
      </c>
      <c r="K27" s="304" t="str">
        <f>IF('2.Students Name'!$R26="NQ","",IF('2.Students Name'!$R26="I","",IF('2.Students Name'!$R26="T","",IF('4.Formative'!HJ29="","",'4.Formative'!HJ29))))</f>
        <v/>
      </c>
      <c r="L27" s="176"/>
      <c r="M27" s="176"/>
      <c r="N27" s="306" t="str">
        <f>IF('2.Students Name'!$R26="NQ","NQ",IF('2.Students Name'!$R26="I","I",IF('2.Students Name'!$R26="T","T",IF(A27="","",SUM(D27:M27)))))</f>
        <v/>
      </c>
      <c r="O27" s="178"/>
      <c r="P27" s="176"/>
      <c r="Q27" s="174"/>
      <c r="R27" s="87" t="str">
        <f t="shared" si="2"/>
        <v/>
      </c>
      <c r="S27" s="179" t="str">
        <f>IF('5.Midterm'!D29="NQ","NQ",IF('5.Midterm'!D29="I","I",IF('5.Midterm'!D29="T","T",IF('2.Students Name'!R26="NQ","NQ",IF('2.Students Name'!R26="I","I",IF('2.Students Name'!R26="T","T",U27))))))</f>
        <v/>
      </c>
      <c r="T27" s="174"/>
      <c r="U27" s="88" t="str">
        <f t="shared" si="3"/>
        <v/>
      </c>
      <c r="V27" s="42" t="str">
        <f t="shared" si="0"/>
        <v/>
      </c>
      <c r="W27" s="42" t="str">
        <f t="shared" si="1"/>
        <v/>
      </c>
      <c r="X27" s="42" t="str">
        <f t="shared" si="4"/>
        <v/>
      </c>
    </row>
    <row r="28" spans="1:24" ht="17.25" customHeight="1">
      <c r="A28" s="85" t="str">
        <f>IF('2.Students Name'!C27="","",'2.Students Name'!C27)</f>
        <v/>
      </c>
      <c r="B28" s="86" t="str">
        <f>IF('2.Students Name'!D27="","",'2.Students Name'!D27)</f>
        <v/>
      </c>
      <c r="C28" s="40">
        <v>23</v>
      </c>
      <c r="D28" s="304" t="str">
        <f>IF('2.Students Name'!$R27="NQ","",IF('2.Students Name'!$R27="I","",IF('2.Students Name'!$R27="T","",IF('4.Formative'!AC30="","",'4.Formative'!AC30))))</f>
        <v/>
      </c>
      <c r="E28" s="304" t="str">
        <f>IF('2.Students Name'!$R27="NQ","",IF('2.Students Name'!$R27="I","",IF('2.Students Name'!$R27="T","",IF('4.Formative'!BD30="","",'4.Formative'!BD30))))</f>
        <v/>
      </c>
      <c r="F28" s="304" t="str">
        <f>IF('2.Students Name'!$R27="NQ","",IF('2.Students Name'!$R27="I","",IF('2.Students Name'!$R27="T","",IF('4.Formative'!CE30="","",'4.Formative'!CE30))))</f>
        <v/>
      </c>
      <c r="G28" s="304" t="str">
        <f>IF('2.Students Name'!$R27="NQ","",IF('2.Students Name'!$R27="I","",IF('2.Students Name'!$R27="T","",IF('4.Formative'!DF30="","",'4.Formative'!DF30))))</f>
        <v/>
      </c>
      <c r="H28" s="304" t="str">
        <f>IF('2.Students Name'!$R27="NQ","",IF('2.Students Name'!$R27="I","",IF('2.Students Name'!$R27="T","",IF('4.Formative'!EG30="","",'4.Formative'!EG30))))</f>
        <v/>
      </c>
      <c r="I28" s="304" t="str">
        <f>IF('2.Students Name'!$R27="NQ","",IF('2.Students Name'!$R27="I","",IF('2.Students Name'!$R27="T","",IF('4.Formative'!FH30="","",'4.Formative'!FH30))))</f>
        <v/>
      </c>
      <c r="J28" s="304" t="str">
        <f>IF('2.Students Name'!$R27="NQ","",IF('2.Students Name'!$R27="I","",IF('2.Students Name'!$R27="T","",IF('4.Formative'!GI30="","",'4.Formative'!GI30))))</f>
        <v/>
      </c>
      <c r="K28" s="304" t="str">
        <f>IF('2.Students Name'!$R27="NQ","",IF('2.Students Name'!$R27="I","",IF('2.Students Name'!$R27="T","",IF('4.Formative'!HJ30="","",'4.Formative'!HJ30))))</f>
        <v/>
      </c>
      <c r="L28" s="176"/>
      <c r="M28" s="176"/>
      <c r="N28" s="306" t="str">
        <f>IF('2.Students Name'!$R27="NQ","NQ",IF('2.Students Name'!$R27="I","I",IF('2.Students Name'!$R27="T","T",IF(A28="","",SUM(D28:M28)))))</f>
        <v/>
      </c>
      <c r="O28" s="178"/>
      <c r="P28" s="176"/>
      <c r="Q28" s="174"/>
      <c r="R28" s="87" t="str">
        <f t="shared" si="2"/>
        <v/>
      </c>
      <c r="S28" s="179" t="str">
        <f>IF('5.Midterm'!D30="NQ","NQ",IF('5.Midterm'!D30="I","I",IF('5.Midterm'!D30="T","T",IF('2.Students Name'!R27="NQ","NQ",IF('2.Students Name'!R27="I","I",IF('2.Students Name'!R27="T","T",U28))))))</f>
        <v/>
      </c>
      <c r="T28" s="174"/>
      <c r="U28" s="88" t="str">
        <f t="shared" si="3"/>
        <v/>
      </c>
      <c r="V28" s="42" t="str">
        <f t="shared" si="0"/>
        <v/>
      </c>
      <c r="W28" s="42" t="str">
        <f t="shared" si="1"/>
        <v/>
      </c>
      <c r="X28" s="42" t="str">
        <f t="shared" si="4"/>
        <v/>
      </c>
    </row>
    <row r="29" spans="1:24" ht="17.25" customHeight="1">
      <c r="A29" s="85" t="str">
        <f>IF('2.Students Name'!C28="","",'2.Students Name'!C28)</f>
        <v/>
      </c>
      <c r="B29" s="86" t="str">
        <f>IF('2.Students Name'!D28="","",'2.Students Name'!D28)</f>
        <v/>
      </c>
      <c r="C29" s="40">
        <v>24</v>
      </c>
      <c r="D29" s="304" t="str">
        <f>IF('2.Students Name'!$R28="NQ","",IF('2.Students Name'!$R28="I","",IF('2.Students Name'!$R28="T","",IF('4.Formative'!AC31="","",'4.Formative'!AC31))))</f>
        <v/>
      </c>
      <c r="E29" s="304" t="str">
        <f>IF('2.Students Name'!$R28="NQ","",IF('2.Students Name'!$R28="I","",IF('2.Students Name'!$R28="T","",IF('4.Formative'!BD31="","",'4.Formative'!BD31))))</f>
        <v/>
      </c>
      <c r="F29" s="304" t="str">
        <f>IF('2.Students Name'!$R28="NQ","",IF('2.Students Name'!$R28="I","",IF('2.Students Name'!$R28="T","",IF('4.Formative'!CE31="","",'4.Formative'!CE31))))</f>
        <v/>
      </c>
      <c r="G29" s="304" t="str">
        <f>IF('2.Students Name'!$R28="NQ","",IF('2.Students Name'!$R28="I","",IF('2.Students Name'!$R28="T","",IF('4.Formative'!DF31="","",'4.Formative'!DF31))))</f>
        <v/>
      </c>
      <c r="H29" s="304" t="str">
        <f>IF('2.Students Name'!$R28="NQ","",IF('2.Students Name'!$R28="I","",IF('2.Students Name'!$R28="T","",IF('4.Formative'!EG31="","",'4.Formative'!EG31))))</f>
        <v/>
      </c>
      <c r="I29" s="304" t="str">
        <f>IF('2.Students Name'!$R28="NQ","",IF('2.Students Name'!$R28="I","",IF('2.Students Name'!$R28="T","",IF('4.Formative'!FH31="","",'4.Formative'!FH31))))</f>
        <v/>
      </c>
      <c r="J29" s="304" t="str">
        <f>IF('2.Students Name'!$R28="NQ","",IF('2.Students Name'!$R28="I","",IF('2.Students Name'!$R28="T","",IF('4.Formative'!GI31="","",'4.Formative'!GI31))))</f>
        <v/>
      </c>
      <c r="K29" s="304" t="str">
        <f>IF('2.Students Name'!$R28="NQ","",IF('2.Students Name'!$R28="I","",IF('2.Students Name'!$R28="T","",IF('4.Formative'!HJ31="","",'4.Formative'!HJ31))))</f>
        <v/>
      </c>
      <c r="L29" s="176"/>
      <c r="M29" s="176"/>
      <c r="N29" s="306" t="str">
        <f>IF('2.Students Name'!$R28="NQ","NQ",IF('2.Students Name'!$R28="I","I",IF('2.Students Name'!$R28="T","T",IF(A29="","",SUM(D29:M29)))))</f>
        <v/>
      </c>
      <c r="O29" s="180"/>
      <c r="P29" s="176"/>
      <c r="Q29" s="174"/>
      <c r="R29" s="87" t="str">
        <f t="shared" si="2"/>
        <v/>
      </c>
      <c r="S29" s="179" t="str">
        <f>IF('5.Midterm'!D31="NQ","NQ",IF('5.Midterm'!D31="I","I",IF('5.Midterm'!D31="T","T",IF('2.Students Name'!R28="NQ","NQ",IF('2.Students Name'!R28="I","I",IF('2.Students Name'!R28="T","T",U29))))))</f>
        <v/>
      </c>
      <c r="T29" s="174"/>
      <c r="U29" s="88" t="str">
        <f t="shared" si="3"/>
        <v/>
      </c>
      <c r="V29" s="42" t="str">
        <f t="shared" si="0"/>
        <v/>
      </c>
      <c r="W29" s="42" t="str">
        <f t="shared" si="1"/>
        <v/>
      </c>
      <c r="X29" s="42" t="str">
        <f t="shared" si="4"/>
        <v/>
      </c>
    </row>
    <row r="30" spans="1:24" ht="17.25" customHeight="1">
      <c r="A30" s="85" t="str">
        <f>IF('2.Students Name'!C29="","",'2.Students Name'!C29)</f>
        <v/>
      </c>
      <c r="B30" s="86" t="str">
        <f>IF('2.Students Name'!D29="","",'2.Students Name'!D29)</f>
        <v/>
      </c>
      <c r="C30" s="40">
        <v>25</v>
      </c>
      <c r="D30" s="304" t="str">
        <f>IF('2.Students Name'!$R29="NQ","",IF('2.Students Name'!$R29="I","",IF('2.Students Name'!$R29="T","",IF('4.Formative'!AC32="","",'4.Formative'!AC32))))</f>
        <v/>
      </c>
      <c r="E30" s="304" t="str">
        <f>IF('2.Students Name'!$R29="NQ","",IF('2.Students Name'!$R29="I","",IF('2.Students Name'!$R29="T","",IF('4.Formative'!BD32="","",'4.Formative'!BD32))))</f>
        <v/>
      </c>
      <c r="F30" s="304" t="str">
        <f>IF('2.Students Name'!$R29="NQ","",IF('2.Students Name'!$R29="I","",IF('2.Students Name'!$R29="T","",IF('4.Formative'!CE32="","",'4.Formative'!CE32))))</f>
        <v/>
      </c>
      <c r="G30" s="304" t="str">
        <f>IF('2.Students Name'!$R29="NQ","",IF('2.Students Name'!$R29="I","",IF('2.Students Name'!$R29="T","",IF('4.Formative'!DF32="","",'4.Formative'!DF32))))</f>
        <v/>
      </c>
      <c r="H30" s="304" t="str">
        <f>IF('2.Students Name'!$R29="NQ","",IF('2.Students Name'!$R29="I","",IF('2.Students Name'!$R29="T","",IF('4.Formative'!EG32="","",'4.Formative'!EG32))))</f>
        <v/>
      </c>
      <c r="I30" s="304" t="str">
        <f>IF('2.Students Name'!$R29="NQ","",IF('2.Students Name'!$R29="I","",IF('2.Students Name'!$R29="T","",IF('4.Formative'!FH32="","",'4.Formative'!FH32))))</f>
        <v/>
      </c>
      <c r="J30" s="304" t="str">
        <f>IF('2.Students Name'!$R29="NQ","",IF('2.Students Name'!$R29="I","",IF('2.Students Name'!$R29="T","",IF('4.Formative'!GI32="","",'4.Formative'!GI32))))</f>
        <v/>
      </c>
      <c r="K30" s="304" t="str">
        <f>IF('2.Students Name'!$R29="NQ","",IF('2.Students Name'!$R29="I","",IF('2.Students Name'!$R29="T","",IF('4.Formative'!HJ32="","",'4.Formative'!HJ32))))</f>
        <v/>
      </c>
      <c r="L30" s="176"/>
      <c r="M30" s="176"/>
      <c r="N30" s="306" t="str">
        <f>IF('2.Students Name'!$R29="NQ","NQ",IF('2.Students Name'!$R29="I","I",IF('2.Students Name'!$R29="T","T",IF(A30="","",SUM(D30:M30)))))</f>
        <v/>
      </c>
      <c r="O30" s="180"/>
      <c r="P30" s="176"/>
      <c r="Q30" s="174"/>
      <c r="R30" s="87" t="str">
        <f t="shared" si="2"/>
        <v/>
      </c>
      <c r="S30" s="179" t="str">
        <f>IF('5.Midterm'!D32="NQ","NQ",IF('5.Midterm'!D32="I","I",IF('5.Midterm'!D32="T","T",IF('2.Students Name'!R29="NQ","NQ",IF('2.Students Name'!R29="I","I",IF('2.Students Name'!R29="T","T",U30))))))</f>
        <v/>
      </c>
      <c r="T30" s="174"/>
      <c r="U30" s="88" t="str">
        <f t="shared" si="3"/>
        <v/>
      </c>
      <c r="V30" s="42" t="str">
        <f t="shared" si="0"/>
        <v/>
      </c>
      <c r="W30" s="42" t="str">
        <f t="shared" si="1"/>
        <v/>
      </c>
      <c r="X30" s="42" t="str">
        <f t="shared" si="4"/>
        <v/>
      </c>
    </row>
    <row r="31" spans="1:24" ht="17.25" customHeight="1">
      <c r="A31" s="85" t="str">
        <f>IF('2.Students Name'!C30="","",'2.Students Name'!C30)</f>
        <v/>
      </c>
      <c r="B31" s="86" t="str">
        <f>IF('2.Students Name'!D30="","",'2.Students Name'!D30)</f>
        <v/>
      </c>
      <c r="C31" s="40">
        <v>26</v>
      </c>
      <c r="D31" s="304" t="str">
        <f>IF('2.Students Name'!$R30="NQ","",IF('2.Students Name'!$R30="I","",IF('2.Students Name'!$R30="T","",IF('4.Formative'!AC33="","",'4.Formative'!AC33))))</f>
        <v/>
      </c>
      <c r="E31" s="304" t="str">
        <f>IF('2.Students Name'!$R30="NQ","",IF('2.Students Name'!$R30="I","",IF('2.Students Name'!$R30="T","",IF('4.Formative'!BD33="","",'4.Formative'!BD33))))</f>
        <v/>
      </c>
      <c r="F31" s="304" t="str">
        <f>IF('2.Students Name'!$R30="NQ","",IF('2.Students Name'!$R30="I","",IF('2.Students Name'!$R30="T","",IF('4.Formative'!CE33="","",'4.Formative'!CE33))))</f>
        <v/>
      </c>
      <c r="G31" s="304" t="str">
        <f>IF('2.Students Name'!$R30="NQ","",IF('2.Students Name'!$R30="I","",IF('2.Students Name'!$R30="T","",IF('4.Formative'!DF33="","",'4.Formative'!DF33))))</f>
        <v/>
      </c>
      <c r="H31" s="304" t="str">
        <f>IF('2.Students Name'!$R30="NQ","",IF('2.Students Name'!$R30="I","",IF('2.Students Name'!$R30="T","",IF('4.Formative'!EG33="","",'4.Formative'!EG33))))</f>
        <v/>
      </c>
      <c r="I31" s="304" t="str">
        <f>IF('2.Students Name'!$R30="NQ","",IF('2.Students Name'!$R30="I","",IF('2.Students Name'!$R30="T","",IF('4.Formative'!FH33="","",'4.Formative'!FH33))))</f>
        <v/>
      </c>
      <c r="J31" s="304" t="str">
        <f>IF('2.Students Name'!$R30="NQ","",IF('2.Students Name'!$R30="I","",IF('2.Students Name'!$R30="T","",IF('4.Formative'!GI33="","",'4.Formative'!GI33))))</f>
        <v/>
      </c>
      <c r="K31" s="304" t="str">
        <f>IF('2.Students Name'!$R30="NQ","",IF('2.Students Name'!$R30="I","",IF('2.Students Name'!$R30="T","",IF('4.Formative'!HJ33="","",'4.Formative'!HJ33))))</f>
        <v/>
      </c>
      <c r="L31" s="176"/>
      <c r="M31" s="176"/>
      <c r="N31" s="306" t="str">
        <f>IF('2.Students Name'!$R30="NQ","NQ",IF('2.Students Name'!$R30="I","I",IF('2.Students Name'!$R30="T","T",IF(A31="","",SUM(D31:M31)))))</f>
        <v/>
      </c>
      <c r="O31" s="180"/>
      <c r="P31" s="176"/>
      <c r="Q31" s="174"/>
      <c r="R31" s="87" t="str">
        <f t="shared" si="2"/>
        <v/>
      </c>
      <c r="S31" s="179" t="str">
        <f>IF('5.Midterm'!D33="NQ","NQ",IF('5.Midterm'!D33="I","I",IF('5.Midterm'!D33="T","T",IF('2.Students Name'!R30="NQ","NQ",IF('2.Students Name'!R30="I","I",IF('2.Students Name'!R30="T","T",U31))))))</f>
        <v/>
      </c>
      <c r="T31" s="174"/>
      <c r="U31" s="88" t="str">
        <f t="shared" si="3"/>
        <v/>
      </c>
      <c r="V31" s="42" t="str">
        <f t="shared" si="0"/>
        <v/>
      </c>
      <c r="W31" s="42" t="str">
        <f t="shared" si="1"/>
        <v/>
      </c>
      <c r="X31" s="42" t="str">
        <f t="shared" si="4"/>
        <v/>
      </c>
    </row>
    <row r="32" spans="1:24" ht="17.25" customHeight="1">
      <c r="A32" s="85" t="str">
        <f>IF('2.Students Name'!C31="","",'2.Students Name'!C31)</f>
        <v/>
      </c>
      <c r="B32" s="86" t="str">
        <f>IF('2.Students Name'!D31="","",'2.Students Name'!D31)</f>
        <v/>
      </c>
      <c r="C32" s="40">
        <v>27</v>
      </c>
      <c r="D32" s="304" t="str">
        <f>IF('2.Students Name'!$R31="NQ","",IF('2.Students Name'!$R31="I","",IF('2.Students Name'!$R31="T","",IF('4.Formative'!AC34="","",'4.Formative'!AC34))))</f>
        <v/>
      </c>
      <c r="E32" s="304" t="str">
        <f>IF('2.Students Name'!$R31="NQ","",IF('2.Students Name'!$R31="I","",IF('2.Students Name'!$R31="T","",IF('4.Formative'!BD34="","",'4.Formative'!BD34))))</f>
        <v/>
      </c>
      <c r="F32" s="304" t="str">
        <f>IF('2.Students Name'!$R31="NQ","",IF('2.Students Name'!$R31="I","",IF('2.Students Name'!$R31="T","",IF('4.Formative'!CE34="","",'4.Formative'!CE34))))</f>
        <v/>
      </c>
      <c r="G32" s="304" t="str">
        <f>IF('2.Students Name'!$R31="NQ","",IF('2.Students Name'!$R31="I","",IF('2.Students Name'!$R31="T","",IF('4.Formative'!DF34="","",'4.Formative'!DF34))))</f>
        <v/>
      </c>
      <c r="H32" s="304" t="str">
        <f>IF('2.Students Name'!$R31="NQ","",IF('2.Students Name'!$R31="I","",IF('2.Students Name'!$R31="T","",IF('4.Formative'!EG34="","",'4.Formative'!EG34))))</f>
        <v/>
      </c>
      <c r="I32" s="304" t="str">
        <f>IF('2.Students Name'!$R31="NQ","",IF('2.Students Name'!$R31="I","",IF('2.Students Name'!$R31="T","",IF('4.Formative'!FH34="","",'4.Formative'!FH34))))</f>
        <v/>
      </c>
      <c r="J32" s="304" t="str">
        <f>IF('2.Students Name'!$R31="NQ","",IF('2.Students Name'!$R31="I","",IF('2.Students Name'!$R31="T","",IF('4.Formative'!GI34="","",'4.Formative'!GI34))))</f>
        <v/>
      </c>
      <c r="K32" s="304" t="str">
        <f>IF('2.Students Name'!$R31="NQ","",IF('2.Students Name'!$R31="I","",IF('2.Students Name'!$R31="T","",IF('4.Formative'!HJ34="","",'4.Formative'!HJ34))))</f>
        <v/>
      </c>
      <c r="L32" s="176"/>
      <c r="M32" s="176"/>
      <c r="N32" s="306" t="str">
        <f>IF('2.Students Name'!$R31="NQ","NQ",IF('2.Students Name'!$R31="I","I",IF('2.Students Name'!$R31="T","T",IF(A32="","",SUM(D32:M32)))))</f>
        <v/>
      </c>
      <c r="O32" s="178"/>
      <c r="P32" s="176"/>
      <c r="Q32" s="174"/>
      <c r="R32" s="87" t="str">
        <f t="shared" si="2"/>
        <v/>
      </c>
      <c r="S32" s="179" t="str">
        <f>IF('5.Midterm'!D34="NQ","NQ",IF('5.Midterm'!D34="I","I",IF('5.Midterm'!D34="T","T",IF('2.Students Name'!R31="NQ","NQ",IF('2.Students Name'!R31="I","I",IF('2.Students Name'!R31="T","T",U32))))))</f>
        <v/>
      </c>
      <c r="T32" s="174"/>
      <c r="U32" s="88" t="str">
        <f t="shared" si="3"/>
        <v/>
      </c>
      <c r="V32" s="42" t="str">
        <f t="shared" si="0"/>
        <v/>
      </c>
      <c r="W32" s="42" t="str">
        <f t="shared" si="1"/>
        <v/>
      </c>
      <c r="X32" s="42" t="str">
        <f t="shared" si="4"/>
        <v/>
      </c>
    </row>
    <row r="33" spans="1:24" ht="17.25" customHeight="1">
      <c r="A33" s="85" t="str">
        <f>IF('2.Students Name'!C32="","",'2.Students Name'!C32)</f>
        <v/>
      </c>
      <c r="B33" s="86" t="str">
        <f>IF('2.Students Name'!D32="","",'2.Students Name'!D32)</f>
        <v/>
      </c>
      <c r="C33" s="40">
        <v>28</v>
      </c>
      <c r="D33" s="304" t="str">
        <f>IF('2.Students Name'!$R32="NQ","",IF('2.Students Name'!$R32="I","",IF('2.Students Name'!$R32="T","",IF('4.Formative'!AC35="","",'4.Formative'!AC35))))</f>
        <v/>
      </c>
      <c r="E33" s="304" t="str">
        <f>IF('2.Students Name'!$R32="NQ","",IF('2.Students Name'!$R32="I","",IF('2.Students Name'!$R32="T","",IF('4.Formative'!BD35="","",'4.Formative'!BD35))))</f>
        <v/>
      </c>
      <c r="F33" s="304" t="str">
        <f>IF('2.Students Name'!$R32="NQ","",IF('2.Students Name'!$R32="I","",IF('2.Students Name'!$R32="T","",IF('4.Formative'!CE35="","",'4.Formative'!CE35))))</f>
        <v/>
      </c>
      <c r="G33" s="304" t="str">
        <f>IF('2.Students Name'!$R32="NQ","",IF('2.Students Name'!$R32="I","",IF('2.Students Name'!$R32="T","",IF('4.Formative'!DF35="","",'4.Formative'!DF35))))</f>
        <v/>
      </c>
      <c r="H33" s="304" t="str">
        <f>IF('2.Students Name'!$R32="NQ","",IF('2.Students Name'!$R32="I","",IF('2.Students Name'!$R32="T","",IF('4.Formative'!EG35="","",'4.Formative'!EG35))))</f>
        <v/>
      </c>
      <c r="I33" s="304" t="str">
        <f>IF('2.Students Name'!$R32="NQ","",IF('2.Students Name'!$R32="I","",IF('2.Students Name'!$R32="T","",IF('4.Formative'!FH35="","",'4.Formative'!FH35))))</f>
        <v/>
      </c>
      <c r="J33" s="304" t="str">
        <f>IF('2.Students Name'!$R32="NQ","",IF('2.Students Name'!$R32="I","",IF('2.Students Name'!$R32="T","",IF('4.Formative'!GI35="","",'4.Formative'!GI35))))</f>
        <v/>
      </c>
      <c r="K33" s="304" t="str">
        <f>IF('2.Students Name'!$R32="NQ","",IF('2.Students Name'!$R32="I","",IF('2.Students Name'!$R32="T","",IF('4.Formative'!HJ35="","",'4.Formative'!HJ35))))</f>
        <v/>
      </c>
      <c r="L33" s="176"/>
      <c r="M33" s="176"/>
      <c r="N33" s="306" t="str">
        <f>IF('2.Students Name'!$R32="NQ","NQ",IF('2.Students Name'!$R32="I","I",IF('2.Students Name'!$R32="T","T",IF(A33="","",SUM(D33:M33)))))</f>
        <v/>
      </c>
      <c r="O33" s="178"/>
      <c r="P33" s="176"/>
      <c r="Q33" s="174"/>
      <c r="R33" s="87" t="str">
        <f t="shared" si="2"/>
        <v/>
      </c>
      <c r="S33" s="179" t="str">
        <f>IF('5.Midterm'!D35="NQ","NQ",IF('5.Midterm'!D35="I","I",IF('5.Midterm'!D35="T","T",IF('2.Students Name'!R32="NQ","NQ",IF('2.Students Name'!R32="I","I",IF('2.Students Name'!R32="T","T",U33))))))</f>
        <v/>
      </c>
      <c r="T33" s="174"/>
      <c r="U33" s="88" t="str">
        <f t="shared" si="3"/>
        <v/>
      </c>
      <c r="V33" s="42" t="str">
        <f t="shared" si="0"/>
        <v/>
      </c>
      <c r="W33" s="42" t="str">
        <f t="shared" si="1"/>
        <v/>
      </c>
      <c r="X33" s="42" t="str">
        <f t="shared" si="4"/>
        <v/>
      </c>
    </row>
    <row r="34" spans="1:24" ht="17.25" customHeight="1">
      <c r="A34" s="85" t="str">
        <f>IF('2.Students Name'!C33="","",'2.Students Name'!C33)</f>
        <v/>
      </c>
      <c r="B34" s="86" t="str">
        <f>IF('2.Students Name'!D33="","",'2.Students Name'!D33)</f>
        <v/>
      </c>
      <c r="C34" s="40">
        <v>29</v>
      </c>
      <c r="D34" s="304" t="str">
        <f>IF('2.Students Name'!$R33="NQ","",IF('2.Students Name'!$R33="I","",IF('2.Students Name'!$R33="T","",IF('4.Formative'!AC36="","",'4.Formative'!AC36))))</f>
        <v/>
      </c>
      <c r="E34" s="304" t="str">
        <f>IF('2.Students Name'!$R33="NQ","",IF('2.Students Name'!$R33="I","",IF('2.Students Name'!$R33="T","",IF('4.Formative'!BD36="","",'4.Formative'!BD36))))</f>
        <v/>
      </c>
      <c r="F34" s="304" t="str">
        <f>IF('2.Students Name'!$R33="NQ","",IF('2.Students Name'!$R33="I","",IF('2.Students Name'!$R33="T","",IF('4.Formative'!CE36="","",'4.Formative'!CE36))))</f>
        <v/>
      </c>
      <c r="G34" s="304" t="str">
        <f>IF('2.Students Name'!$R33="NQ","",IF('2.Students Name'!$R33="I","",IF('2.Students Name'!$R33="T","",IF('4.Formative'!DF36="","",'4.Formative'!DF36))))</f>
        <v/>
      </c>
      <c r="H34" s="304" t="str">
        <f>IF('2.Students Name'!$R33="NQ","",IF('2.Students Name'!$R33="I","",IF('2.Students Name'!$R33="T","",IF('4.Formative'!EG36="","",'4.Formative'!EG36))))</f>
        <v/>
      </c>
      <c r="I34" s="304" t="str">
        <f>IF('2.Students Name'!$R33="NQ","",IF('2.Students Name'!$R33="I","",IF('2.Students Name'!$R33="T","",IF('4.Formative'!FH36="","",'4.Formative'!FH36))))</f>
        <v/>
      </c>
      <c r="J34" s="304" t="str">
        <f>IF('2.Students Name'!$R33="NQ","",IF('2.Students Name'!$R33="I","",IF('2.Students Name'!$R33="T","",IF('4.Formative'!GI36="","",'4.Formative'!GI36))))</f>
        <v/>
      </c>
      <c r="K34" s="304" t="str">
        <f>IF('2.Students Name'!$R33="NQ","",IF('2.Students Name'!$R33="I","",IF('2.Students Name'!$R33="T","",IF('4.Formative'!HJ36="","",'4.Formative'!HJ36))))</f>
        <v/>
      </c>
      <c r="L34" s="176"/>
      <c r="M34" s="176"/>
      <c r="N34" s="306" t="str">
        <f>IF('2.Students Name'!$R33="NQ","NQ",IF('2.Students Name'!$R33="I","I",IF('2.Students Name'!$R33="T","T",IF(A34="","",SUM(D34:M34)))))</f>
        <v/>
      </c>
      <c r="O34" s="178"/>
      <c r="P34" s="176"/>
      <c r="Q34" s="174"/>
      <c r="R34" s="87" t="str">
        <f t="shared" si="2"/>
        <v/>
      </c>
      <c r="S34" s="179" t="str">
        <f>IF('5.Midterm'!D36="NQ","NQ",IF('5.Midterm'!D36="I","I",IF('5.Midterm'!D36="T","T",IF('2.Students Name'!R33="NQ","NQ",IF('2.Students Name'!R33="I","I",IF('2.Students Name'!R33="T","T",U34))))))</f>
        <v/>
      </c>
      <c r="T34" s="174"/>
      <c r="U34" s="88" t="str">
        <f t="shared" si="3"/>
        <v/>
      </c>
      <c r="V34" s="42" t="str">
        <f t="shared" si="0"/>
        <v/>
      </c>
      <c r="W34" s="42" t="str">
        <f t="shared" si="1"/>
        <v/>
      </c>
      <c r="X34" s="42" t="str">
        <f t="shared" si="4"/>
        <v/>
      </c>
    </row>
    <row r="35" spans="1:24" ht="18" customHeight="1">
      <c r="A35" s="85" t="str">
        <f>IF('2.Students Name'!C34="","",'2.Students Name'!C34)</f>
        <v/>
      </c>
      <c r="B35" s="86" t="str">
        <f>IF('2.Students Name'!D34="","",'2.Students Name'!D34)</f>
        <v/>
      </c>
      <c r="C35" s="40">
        <v>30</v>
      </c>
      <c r="D35" s="304" t="str">
        <f>IF('2.Students Name'!$R34="NQ","",IF('2.Students Name'!$R34="I","",IF('2.Students Name'!$R34="T","",IF('4.Formative'!AC37="","",'4.Formative'!AC37))))</f>
        <v/>
      </c>
      <c r="E35" s="304" t="str">
        <f>IF('2.Students Name'!$R34="NQ","",IF('2.Students Name'!$R34="I","",IF('2.Students Name'!$R34="T","",IF('4.Formative'!BD37="","",'4.Formative'!BD37))))</f>
        <v/>
      </c>
      <c r="F35" s="304" t="str">
        <f>IF('2.Students Name'!$R34="NQ","",IF('2.Students Name'!$R34="I","",IF('2.Students Name'!$R34="T","",IF('4.Formative'!CE37="","",'4.Formative'!CE37))))</f>
        <v/>
      </c>
      <c r="G35" s="304" t="str">
        <f>IF('2.Students Name'!$R34="NQ","",IF('2.Students Name'!$R34="I","",IF('2.Students Name'!$R34="T","",IF('4.Formative'!DF37="","",'4.Formative'!DF37))))</f>
        <v/>
      </c>
      <c r="H35" s="304" t="str">
        <f>IF('2.Students Name'!$R34="NQ","",IF('2.Students Name'!$R34="I","",IF('2.Students Name'!$R34="T","",IF('4.Formative'!EG37="","",'4.Formative'!EG37))))</f>
        <v/>
      </c>
      <c r="I35" s="304" t="str">
        <f>IF('2.Students Name'!$R34="NQ","",IF('2.Students Name'!$R34="I","",IF('2.Students Name'!$R34="T","",IF('4.Formative'!FH37="","",'4.Formative'!FH37))))</f>
        <v/>
      </c>
      <c r="J35" s="304" t="str">
        <f>IF('2.Students Name'!$R34="NQ","",IF('2.Students Name'!$R34="I","",IF('2.Students Name'!$R34="T","",IF('4.Formative'!GI37="","",'4.Formative'!GI37))))</f>
        <v/>
      </c>
      <c r="K35" s="304" t="str">
        <f>IF('2.Students Name'!$R34="NQ","",IF('2.Students Name'!$R34="I","",IF('2.Students Name'!$R34="T","",IF('4.Formative'!HJ37="","",'4.Formative'!HJ37))))</f>
        <v/>
      </c>
      <c r="L35" s="176"/>
      <c r="M35" s="176"/>
      <c r="N35" s="306" t="str">
        <f>IF('2.Students Name'!$R34="NQ","NQ",IF('2.Students Name'!$R34="I","I",IF('2.Students Name'!$R34="T","T",IF(A35="","",SUM(D35:M35)))))</f>
        <v/>
      </c>
      <c r="O35" s="178"/>
      <c r="P35" s="176"/>
      <c r="Q35" s="174"/>
      <c r="R35" s="87" t="str">
        <f t="shared" si="2"/>
        <v/>
      </c>
      <c r="S35" s="179" t="str">
        <f>IF('5.Midterm'!D37="NQ","NQ",IF('5.Midterm'!D37="I","I",IF('5.Midterm'!D37="T","T",IF('2.Students Name'!R34="NQ","NQ",IF('2.Students Name'!R34="I","I",IF('2.Students Name'!R34="T","T",U35))))))</f>
        <v/>
      </c>
      <c r="T35" s="174"/>
      <c r="U35" s="88" t="str">
        <f t="shared" si="3"/>
        <v/>
      </c>
      <c r="V35" s="42" t="str">
        <f t="shared" si="0"/>
        <v/>
      </c>
      <c r="W35" s="42" t="str">
        <f t="shared" si="1"/>
        <v/>
      </c>
      <c r="X35" s="42" t="str">
        <f t="shared" si="4"/>
        <v/>
      </c>
    </row>
    <row r="36" spans="1:24" ht="17.25" customHeight="1">
      <c r="A36" s="85" t="str">
        <f>IF('2.Students Name'!C35="","",'2.Students Name'!C35)</f>
        <v/>
      </c>
      <c r="B36" s="86" t="str">
        <f>IF('2.Students Name'!D35="","",'2.Students Name'!D35)</f>
        <v/>
      </c>
      <c r="C36" s="40">
        <v>31</v>
      </c>
      <c r="D36" s="304" t="str">
        <f>IF('2.Students Name'!$R35="NQ","",IF('2.Students Name'!$R35="I","",IF('2.Students Name'!$R35="T","",IF('4.Formative'!AC38="","",'4.Formative'!AC38))))</f>
        <v/>
      </c>
      <c r="E36" s="304" t="str">
        <f>IF('2.Students Name'!$R35="NQ","",IF('2.Students Name'!$R35="I","",IF('2.Students Name'!$R35="T","",IF('4.Formative'!BD38="","",'4.Formative'!BD38))))</f>
        <v/>
      </c>
      <c r="F36" s="304" t="str">
        <f>IF('2.Students Name'!$R35="NQ","",IF('2.Students Name'!$R35="I","",IF('2.Students Name'!$R35="T","",IF('4.Formative'!CE38="","",'4.Formative'!CE38))))</f>
        <v/>
      </c>
      <c r="G36" s="304" t="str">
        <f>IF('2.Students Name'!$R35="NQ","",IF('2.Students Name'!$R35="I","",IF('2.Students Name'!$R35="T","",IF('4.Formative'!DF38="","",'4.Formative'!DF38))))</f>
        <v/>
      </c>
      <c r="H36" s="304" t="str">
        <f>IF('2.Students Name'!$R35="NQ","",IF('2.Students Name'!$R35="I","",IF('2.Students Name'!$R35="T","",IF('4.Formative'!EG38="","",'4.Formative'!EG38))))</f>
        <v/>
      </c>
      <c r="I36" s="304" t="str">
        <f>IF('2.Students Name'!$R35="NQ","",IF('2.Students Name'!$R35="I","",IF('2.Students Name'!$R35="T","",IF('4.Formative'!FH38="","",'4.Formative'!FH38))))</f>
        <v/>
      </c>
      <c r="J36" s="304" t="str">
        <f>IF('2.Students Name'!$R35="NQ","",IF('2.Students Name'!$R35="I","",IF('2.Students Name'!$R35="T","",IF('4.Formative'!GI38="","",'4.Formative'!GI38))))</f>
        <v/>
      </c>
      <c r="K36" s="304" t="str">
        <f>IF('2.Students Name'!$R35="NQ","",IF('2.Students Name'!$R35="I","",IF('2.Students Name'!$R35="T","",IF('4.Formative'!HJ38="","",'4.Formative'!HJ38))))</f>
        <v/>
      </c>
      <c r="L36" s="176"/>
      <c r="M36" s="176"/>
      <c r="N36" s="306" t="str">
        <f>IF('2.Students Name'!$R35="NQ","NQ",IF('2.Students Name'!$R35="I","I",IF('2.Students Name'!$R35="T","T",IF(A36="","",SUM(D36:M36)))))</f>
        <v/>
      </c>
      <c r="O36" s="178"/>
      <c r="P36" s="176"/>
      <c r="Q36" s="174"/>
      <c r="R36" s="87" t="str">
        <f t="shared" si="2"/>
        <v/>
      </c>
      <c r="S36" s="179" t="str">
        <f>IF('5.Midterm'!D38="NQ","NQ",IF('5.Midterm'!D38="I","I",IF('5.Midterm'!D38="T","T",IF('2.Students Name'!R35="NQ","NQ",IF('2.Students Name'!R35="I","I",IF('2.Students Name'!R35="T","T",U36))))))</f>
        <v/>
      </c>
      <c r="T36" s="174"/>
      <c r="U36" s="88" t="str">
        <f t="shared" si="3"/>
        <v/>
      </c>
      <c r="V36" s="42" t="str">
        <f t="shared" si="0"/>
        <v/>
      </c>
      <c r="W36" s="42" t="str">
        <f t="shared" si="1"/>
        <v/>
      </c>
      <c r="X36" s="42" t="str">
        <f t="shared" si="4"/>
        <v/>
      </c>
    </row>
    <row r="37" spans="1:24" ht="17.25" customHeight="1">
      <c r="A37" s="85" t="str">
        <f>IF('2.Students Name'!C36="","",'2.Students Name'!C36)</f>
        <v/>
      </c>
      <c r="B37" s="86" t="str">
        <f>IF('2.Students Name'!D36="","",'2.Students Name'!D36)</f>
        <v/>
      </c>
      <c r="C37" s="40">
        <v>32</v>
      </c>
      <c r="D37" s="304" t="str">
        <f>IF('2.Students Name'!$R36="NQ","",IF('2.Students Name'!$R36="I","",IF('2.Students Name'!$R36="T","",IF('4.Formative'!AC39="","",'4.Formative'!AC39))))</f>
        <v/>
      </c>
      <c r="E37" s="304" t="str">
        <f>IF('2.Students Name'!$R36="NQ","",IF('2.Students Name'!$R36="I","",IF('2.Students Name'!$R36="T","",IF('4.Formative'!BD39="","",'4.Formative'!BD39))))</f>
        <v/>
      </c>
      <c r="F37" s="304" t="str">
        <f>IF('2.Students Name'!$R36="NQ","",IF('2.Students Name'!$R36="I","",IF('2.Students Name'!$R36="T","",IF('4.Formative'!CE39="","",'4.Formative'!CE39))))</f>
        <v/>
      </c>
      <c r="G37" s="304" t="str">
        <f>IF('2.Students Name'!$R36="NQ","",IF('2.Students Name'!$R36="I","",IF('2.Students Name'!$R36="T","",IF('4.Formative'!DF39="","",'4.Formative'!DF39))))</f>
        <v/>
      </c>
      <c r="H37" s="304" t="str">
        <f>IF('2.Students Name'!$R36="NQ","",IF('2.Students Name'!$R36="I","",IF('2.Students Name'!$R36="T","",IF('4.Formative'!EG39="","",'4.Formative'!EG39))))</f>
        <v/>
      </c>
      <c r="I37" s="304" t="str">
        <f>IF('2.Students Name'!$R36="NQ","",IF('2.Students Name'!$R36="I","",IF('2.Students Name'!$R36="T","",IF('4.Formative'!FH39="","",'4.Formative'!FH39))))</f>
        <v/>
      </c>
      <c r="J37" s="304" t="str">
        <f>IF('2.Students Name'!$R36="NQ","",IF('2.Students Name'!$R36="I","",IF('2.Students Name'!$R36="T","",IF('4.Formative'!GI39="","",'4.Formative'!GI39))))</f>
        <v/>
      </c>
      <c r="K37" s="304" t="str">
        <f>IF('2.Students Name'!$R36="NQ","",IF('2.Students Name'!$R36="I","",IF('2.Students Name'!$R36="T","",IF('4.Formative'!HJ39="","",'4.Formative'!HJ39))))</f>
        <v/>
      </c>
      <c r="L37" s="176"/>
      <c r="M37" s="176"/>
      <c r="N37" s="306" t="str">
        <f>IF('2.Students Name'!$R36="NQ","NQ",IF('2.Students Name'!$R36="I","I",IF('2.Students Name'!$R36="T","T",IF(A37="","",SUM(D37:M37)))))</f>
        <v/>
      </c>
      <c r="O37" s="178"/>
      <c r="P37" s="176"/>
      <c r="Q37" s="174"/>
      <c r="R37" s="87" t="str">
        <f t="shared" si="2"/>
        <v/>
      </c>
      <c r="S37" s="179" t="str">
        <f>IF('5.Midterm'!D39="NQ","NQ",IF('5.Midterm'!D39="I","I",IF('5.Midterm'!D39="T","T",IF('2.Students Name'!R36="NQ","NQ",IF('2.Students Name'!R36="I","I",IF('2.Students Name'!R36="T","T",U37))))))</f>
        <v/>
      </c>
      <c r="T37" s="174"/>
      <c r="U37" s="88" t="str">
        <f t="shared" si="3"/>
        <v/>
      </c>
      <c r="V37" s="42" t="str">
        <f t="shared" si="0"/>
        <v/>
      </c>
      <c r="W37" s="42" t="str">
        <f t="shared" si="1"/>
        <v/>
      </c>
      <c r="X37" s="42" t="str">
        <f t="shared" si="4"/>
        <v/>
      </c>
    </row>
    <row r="38" spans="1:24" ht="17.25" customHeight="1">
      <c r="A38" s="85" t="str">
        <f>IF('2.Students Name'!C37="","",'2.Students Name'!C37)</f>
        <v/>
      </c>
      <c r="B38" s="86" t="str">
        <f>IF('2.Students Name'!D37="","",'2.Students Name'!D37)</f>
        <v/>
      </c>
      <c r="C38" s="40">
        <v>33</v>
      </c>
      <c r="D38" s="304" t="str">
        <f>IF('2.Students Name'!$R37="NQ","",IF('2.Students Name'!$R37="I","",IF('2.Students Name'!$R37="T","",IF('4.Formative'!AC40="","",'4.Formative'!AC40))))</f>
        <v/>
      </c>
      <c r="E38" s="304" t="str">
        <f>IF('2.Students Name'!$R37="NQ","",IF('2.Students Name'!$R37="I","",IF('2.Students Name'!$R37="T","",IF('4.Formative'!BD40="","",'4.Formative'!BD40))))</f>
        <v/>
      </c>
      <c r="F38" s="304" t="str">
        <f>IF('2.Students Name'!$R37="NQ","",IF('2.Students Name'!$R37="I","",IF('2.Students Name'!$R37="T","",IF('4.Formative'!CE40="","",'4.Formative'!CE40))))</f>
        <v/>
      </c>
      <c r="G38" s="304" t="str">
        <f>IF('2.Students Name'!$R37="NQ","",IF('2.Students Name'!$R37="I","",IF('2.Students Name'!$R37="T","",IF('4.Formative'!DF40="","",'4.Formative'!DF40))))</f>
        <v/>
      </c>
      <c r="H38" s="304" t="str">
        <f>IF('2.Students Name'!$R37="NQ","",IF('2.Students Name'!$R37="I","",IF('2.Students Name'!$R37="T","",IF('4.Formative'!EG40="","",'4.Formative'!EG40))))</f>
        <v/>
      </c>
      <c r="I38" s="304" t="str">
        <f>IF('2.Students Name'!$R37="NQ","",IF('2.Students Name'!$R37="I","",IF('2.Students Name'!$R37="T","",IF('4.Formative'!FH40="","",'4.Formative'!FH40))))</f>
        <v/>
      </c>
      <c r="J38" s="304" t="str">
        <f>IF('2.Students Name'!$R37="NQ","",IF('2.Students Name'!$R37="I","",IF('2.Students Name'!$R37="T","",IF('4.Formative'!GI40="","",'4.Formative'!GI40))))</f>
        <v/>
      </c>
      <c r="K38" s="304" t="str">
        <f>IF('2.Students Name'!$R37="NQ","",IF('2.Students Name'!$R37="I","",IF('2.Students Name'!$R37="T","",IF('4.Formative'!HJ40="","",'4.Formative'!HJ40))))</f>
        <v/>
      </c>
      <c r="L38" s="176"/>
      <c r="M38" s="176"/>
      <c r="N38" s="306" t="str">
        <f>IF('2.Students Name'!$R37="NQ","NQ",IF('2.Students Name'!$R37="I","I",IF('2.Students Name'!$R37="T","T",IF(A38="","",SUM(D38:M38)))))</f>
        <v/>
      </c>
      <c r="O38" s="178"/>
      <c r="P38" s="176"/>
      <c r="Q38" s="174"/>
      <c r="R38" s="87" t="str">
        <f t="shared" si="2"/>
        <v/>
      </c>
      <c r="S38" s="179" t="str">
        <f>IF('5.Midterm'!D40="NQ","NQ",IF('5.Midterm'!D40="I","I",IF('5.Midterm'!D40="T","T",IF('2.Students Name'!R37="NQ","NQ",IF('2.Students Name'!R37="I","I",IF('2.Students Name'!R37="T","T",U38))))))</f>
        <v/>
      </c>
      <c r="T38" s="174"/>
      <c r="U38" s="88" t="str">
        <f t="shared" si="3"/>
        <v/>
      </c>
      <c r="V38" s="42" t="str">
        <f t="shared" si="0"/>
        <v/>
      </c>
      <c r="W38" s="42" t="str">
        <f t="shared" si="1"/>
        <v/>
      </c>
      <c r="X38" s="42" t="str">
        <f t="shared" si="4"/>
        <v/>
      </c>
    </row>
    <row r="39" spans="1:24" ht="17.25" customHeight="1">
      <c r="A39" s="85" t="str">
        <f>IF('2.Students Name'!C38="","",'2.Students Name'!C38)</f>
        <v/>
      </c>
      <c r="B39" s="86" t="str">
        <f>IF('2.Students Name'!D38="","",'2.Students Name'!D38)</f>
        <v/>
      </c>
      <c r="C39" s="40">
        <v>34</v>
      </c>
      <c r="D39" s="304" t="str">
        <f>IF('2.Students Name'!$R38="NQ","",IF('2.Students Name'!$R38="I","",IF('2.Students Name'!$R38="T","",IF('4.Formative'!AC41="","",'4.Formative'!AC41))))</f>
        <v/>
      </c>
      <c r="E39" s="304" t="str">
        <f>IF('2.Students Name'!$R38="NQ","",IF('2.Students Name'!$R38="I","",IF('2.Students Name'!$R38="T","",IF('4.Formative'!BD41="","",'4.Formative'!BD41))))</f>
        <v/>
      </c>
      <c r="F39" s="304" t="str">
        <f>IF('2.Students Name'!$R38="NQ","",IF('2.Students Name'!$R38="I","",IF('2.Students Name'!$R38="T","",IF('4.Formative'!CE41="","",'4.Formative'!CE41))))</f>
        <v/>
      </c>
      <c r="G39" s="304" t="str">
        <f>IF('2.Students Name'!$R38="NQ","",IF('2.Students Name'!$R38="I","",IF('2.Students Name'!$R38="T","",IF('4.Formative'!DF41="","",'4.Formative'!DF41))))</f>
        <v/>
      </c>
      <c r="H39" s="304" t="str">
        <f>IF('2.Students Name'!$R38="NQ","",IF('2.Students Name'!$R38="I","",IF('2.Students Name'!$R38="T","",IF('4.Formative'!EG41="","",'4.Formative'!EG41))))</f>
        <v/>
      </c>
      <c r="I39" s="304" t="str">
        <f>IF('2.Students Name'!$R38="NQ","",IF('2.Students Name'!$R38="I","",IF('2.Students Name'!$R38="T","",IF('4.Formative'!FH41="","",'4.Formative'!FH41))))</f>
        <v/>
      </c>
      <c r="J39" s="304" t="str">
        <f>IF('2.Students Name'!$R38="NQ","",IF('2.Students Name'!$R38="I","",IF('2.Students Name'!$R38="T","",IF('4.Formative'!GI41="","",'4.Formative'!GI41))))</f>
        <v/>
      </c>
      <c r="K39" s="304" t="str">
        <f>IF('2.Students Name'!$R38="NQ","",IF('2.Students Name'!$R38="I","",IF('2.Students Name'!$R38="T","",IF('4.Formative'!HJ41="","",'4.Formative'!HJ41))))</f>
        <v/>
      </c>
      <c r="L39" s="176"/>
      <c r="M39" s="176"/>
      <c r="N39" s="306" t="str">
        <f>IF('2.Students Name'!$R38="NQ","NQ",IF('2.Students Name'!$R38="I","I",IF('2.Students Name'!$R38="T","T",IF(A39="","",SUM(D39:M39)))))</f>
        <v/>
      </c>
      <c r="O39" s="178"/>
      <c r="P39" s="176"/>
      <c r="Q39" s="174"/>
      <c r="R39" s="87" t="str">
        <f t="shared" si="2"/>
        <v/>
      </c>
      <c r="S39" s="179" t="str">
        <f>IF('5.Midterm'!D41="NQ","NQ",IF('5.Midterm'!D41="I","I",IF('5.Midterm'!D41="T","T",IF('2.Students Name'!R38="NQ","NQ",IF('2.Students Name'!R38="I","I",IF('2.Students Name'!R38="T","T",U39))))))</f>
        <v/>
      </c>
      <c r="T39" s="174"/>
      <c r="U39" s="88" t="str">
        <f t="shared" si="3"/>
        <v/>
      </c>
      <c r="V39" s="42" t="str">
        <f t="shared" si="0"/>
        <v/>
      </c>
      <c r="W39" s="42" t="str">
        <f t="shared" si="1"/>
        <v/>
      </c>
      <c r="X39" s="42" t="str">
        <f t="shared" si="4"/>
        <v/>
      </c>
    </row>
    <row r="40" spans="1:24" ht="17.25" customHeight="1">
      <c r="A40" s="85" t="str">
        <f>IF('2.Students Name'!C39="","",'2.Students Name'!C39)</f>
        <v/>
      </c>
      <c r="B40" s="86" t="str">
        <f>IF('2.Students Name'!D39="","",'2.Students Name'!D39)</f>
        <v/>
      </c>
      <c r="C40" s="40">
        <v>35</v>
      </c>
      <c r="D40" s="304" t="str">
        <f>IF('2.Students Name'!$R39="NQ","",IF('2.Students Name'!$R39="I","",IF('2.Students Name'!$R39="T","",IF('4.Formative'!AC42="","",'4.Formative'!AC42))))</f>
        <v/>
      </c>
      <c r="E40" s="304" t="str">
        <f>IF('2.Students Name'!$R39="NQ","",IF('2.Students Name'!$R39="I","",IF('2.Students Name'!$R39="T","",IF('4.Formative'!BD42="","",'4.Formative'!BD42))))</f>
        <v/>
      </c>
      <c r="F40" s="304" t="str">
        <f>IF('2.Students Name'!$R39="NQ","",IF('2.Students Name'!$R39="I","",IF('2.Students Name'!$R39="T","",IF('4.Formative'!CE42="","",'4.Formative'!CE42))))</f>
        <v/>
      </c>
      <c r="G40" s="304" t="str">
        <f>IF('2.Students Name'!$R39="NQ","",IF('2.Students Name'!$R39="I","",IF('2.Students Name'!$R39="T","",IF('4.Formative'!DF42="","",'4.Formative'!DF42))))</f>
        <v/>
      </c>
      <c r="H40" s="304" t="str">
        <f>IF('2.Students Name'!$R39="NQ","",IF('2.Students Name'!$R39="I","",IF('2.Students Name'!$R39="T","",IF('4.Formative'!EG42="","",'4.Formative'!EG42))))</f>
        <v/>
      </c>
      <c r="I40" s="304" t="str">
        <f>IF('2.Students Name'!$R39="NQ","",IF('2.Students Name'!$R39="I","",IF('2.Students Name'!$R39="T","",IF('4.Formative'!FH42="","",'4.Formative'!FH42))))</f>
        <v/>
      </c>
      <c r="J40" s="304" t="str">
        <f>IF('2.Students Name'!$R39="NQ","",IF('2.Students Name'!$R39="I","",IF('2.Students Name'!$R39="T","",IF('4.Formative'!GI42="","",'4.Formative'!GI42))))</f>
        <v/>
      </c>
      <c r="K40" s="304" t="str">
        <f>IF('2.Students Name'!$R39="NQ","",IF('2.Students Name'!$R39="I","",IF('2.Students Name'!$R39="T","",IF('4.Formative'!HJ42="","",'4.Formative'!HJ42))))</f>
        <v/>
      </c>
      <c r="L40" s="176"/>
      <c r="M40" s="176"/>
      <c r="N40" s="306" t="str">
        <f>IF('2.Students Name'!$R39="NQ","NQ",IF('2.Students Name'!$R39="I","I",IF('2.Students Name'!$R39="T","T",IF(A40="","",SUM(D40:M40)))))</f>
        <v/>
      </c>
      <c r="O40" s="178"/>
      <c r="P40" s="177"/>
      <c r="Q40" s="175"/>
      <c r="R40" s="87" t="str">
        <f t="shared" si="2"/>
        <v/>
      </c>
      <c r="S40" s="179" t="str">
        <f>IF('5.Midterm'!D42="NQ","NQ",IF('5.Midterm'!D42="I","I",IF('5.Midterm'!D42="T","T",IF('2.Students Name'!R39="NQ","NQ",IF('2.Students Name'!R39="I","I",IF('2.Students Name'!R39="T","T",U40))))))</f>
        <v/>
      </c>
      <c r="T40" s="175"/>
      <c r="U40" s="88" t="str">
        <f t="shared" si="3"/>
        <v/>
      </c>
      <c r="V40" s="42" t="str">
        <f t="shared" si="0"/>
        <v/>
      </c>
      <c r="W40" s="42" t="str">
        <f t="shared" si="1"/>
        <v/>
      </c>
      <c r="X40" s="42" t="str">
        <f t="shared" si="4"/>
        <v/>
      </c>
    </row>
    <row r="41" spans="1:24" ht="17.25" customHeight="1">
      <c r="A41" s="85" t="str">
        <f>IF('2.Students Name'!C40="","",'2.Students Name'!C40)</f>
        <v/>
      </c>
      <c r="B41" s="86" t="str">
        <f>IF('2.Students Name'!D40="","",'2.Students Name'!D40)</f>
        <v/>
      </c>
      <c r="C41" s="40">
        <v>36</v>
      </c>
      <c r="D41" s="304" t="str">
        <f>IF('2.Students Name'!$R40="NQ","",IF('2.Students Name'!$R40="I","",IF('2.Students Name'!$R40="T","",IF('4.Formative'!AC43="","",'4.Formative'!AC43))))</f>
        <v/>
      </c>
      <c r="E41" s="304" t="str">
        <f>IF('2.Students Name'!$R40="NQ","",IF('2.Students Name'!$R40="I","",IF('2.Students Name'!$R40="T","",IF('4.Formative'!BD43="","",'4.Formative'!BD43))))</f>
        <v/>
      </c>
      <c r="F41" s="304" t="str">
        <f>IF('2.Students Name'!$R40="NQ","",IF('2.Students Name'!$R40="I","",IF('2.Students Name'!$R40="T","",IF('4.Formative'!CE43="","",'4.Formative'!CE43))))</f>
        <v/>
      </c>
      <c r="G41" s="304" t="str">
        <f>IF('2.Students Name'!$R40="NQ","",IF('2.Students Name'!$R40="I","",IF('2.Students Name'!$R40="T","",IF('4.Formative'!DF43="","",'4.Formative'!DF43))))</f>
        <v/>
      </c>
      <c r="H41" s="304" t="str">
        <f>IF('2.Students Name'!$R40="NQ","",IF('2.Students Name'!$R40="I","",IF('2.Students Name'!$R40="T","",IF('4.Formative'!EG43="","",'4.Formative'!EG43))))</f>
        <v/>
      </c>
      <c r="I41" s="304" t="str">
        <f>IF('2.Students Name'!$R40="NQ","",IF('2.Students Name'!$R40="I","",IF('2.Students Name'!$R40="T","",IF('4.Formative'!FH43="","",'4.Formative'!FH43))))</f>
        <v/>
      </c>
      <c r="J41" s="304" t="str">
        <f>IF('2.Students Name'!$R40="NQ","",IF('2.Students Name'!$R40="I","",IF('2.Students Name'!$R40="T","",IF('4.Formative'!GI43="","",'4.Formative'!GI43))))</f>
        <v/>
      </c>
      <c r="K41" s="304" t="str">
        <f>IF('2.Students Name'!$R40="NQ","",IF('2.Students Name'!$R40="I","",IF('2.Students Name'!$R40="T","",IF('4.Formative'!HJ43="","",'4.Formative'!HJ43))))</f>
        <v/>
      </c>
      <c r="L41" s="176"/>
      <c r="M41" s="176"/>
      <c r="N41" s="306" t="str">
        <f>IF('2.Students Name'!$R40="NQ","NQ",IF('2.Students Name'!$R40="I","I",IF('2.Students Name'!$R40="T","T",IF(A41="","",SUM(D41:M41)))))</f>
        <v/>
      </c>
      <c r="O41" s="178"/>
      <c r="P41" s="176"/>
      <c r="Q41" s="174"/>
      <c r="R41" s="87" t="str">
        <f t="shared" si="2"/>
        <v/>
      </c>
      <c r="S41" s="179" t="str">
        <f>IF('5.Midterm'!D43="NQ","NQ",IF('5.Midterm'!D43="I","I",IF('5.Midterm'!D43="T","T",IF('2.Students Name'!R40="NQ","NQ",IF('2.Students Name'!R40="I","I",IF('2.Students Name'!R40="T","T",U41))))))</f>
        <v/>
      </c>
      <c r="T41" s="174"/>
      <c r="U41" s="88" t="str">
        <f t="shared" si="3"/>
        <v/>
      </c>
      <c r="V41" s="42" t="str">
        <f t="shared" si="0"/>
        <v/>
      </c>
      <c r="W41" s="42" t="str">
        <f t="shared" si="1"/>
        <v/>
      </c>
      <c r="X41" s="42" t="str">
        <f t="shared" si="4"/>
        <v/>
      </c>
    </row>
    <row r="42" spans="1:24" ht="17.25" customHeight="1">
      <c r="A42" s="85" t="str">
        <f>IF('2.Students Name'!C41="","",'2.Students Name'!C41)</f>
        <v/>
      </c>
      <c r="B42" s="86" t="str">
        <f>IF('2.Students Name'!D41="","",'2.Students Name'!D41)</f>
        <v/>
      </c>
      <c r="C42" s="40">
        <v>37</v>
      </c>
      <c r="D42" s="304" t="str">
        <f>IF('2.Students Name'!$R41="NQ","",IF('2.Students Name'!$R41="I","",IF('2.Students Name'!$R41="T","",IF('4.Formative'!AC44="","",'4.Formative'!AC44))))</f>
        <v/>
      </c>
      <c r="E42" s="304" t="str">
        <f>IF('2.Students Name'!$R41="NQ","",IF('2.Students Name'!$R41="I","",IF('2.Students Name'!$R41="T","",IF('4.Formative'!BD44="","",'4.Formative'!BD44))))</f>
        <v/>
      </c>
      <c r="F42" s="304" t="str">
        <f>IF('2.Students Name'!$R41="NQ","",IF('2.Students Name'!$R41="I","",IF('2.Students Name'!$R41="T","",IF('4.Formative'!CE44="","",'4.Formative'!CE44))))</f>
        <v/>
      </c>
      <c r="G42" s="304" t="str">
        <f>IF('2.Students Name'!$R41="NQ","",IF('2.Students Name'!$R41="I","",IF('2.Students Name'!$R41="T","",IF('4.Formative'!DF44="","",'4.Formative'!DF44))))</f>
        <v/>
      </c>
      <c r="H42" s="304" t="str">
        <f>IF('2.Students Name'!$R41="NQ","",IF('2.Students Name'!$R41="I","",IF('2.Students Name'!$R41="T","",IF('4.Formative'!EG44="","",'4.Formative'!EG44))))</f>
        <v/>
      </c>
      <c r="I42" s="304" t="str">
        <f>IF('2.Students Name'!$R41="NQ","",IF('2.Students Name'!$R41="I","",IF('2.Students Name'!$R41="T","",IF('4.Formative'!FH44="","",'4.Formative'!FH44))))</f>
        <v/>
      </c>
      <c r="J42" s="304" t="str">
        <f>IF('2.Students Name'!$R41="NQ","",IF('2.Students Name'!$R41="I","",IF('2.Students Name'!$R41="T","",IF('4.Formative'!GI44="","",'4.Formative'!GI44))))</f>
        <v/>
      </c>
      <c r="K42" s="304" t="str">
        <f>IF('2.Students Name'!$R41="NQ","",IF('2.Students Name'!$R41="I","",IF('2.Students Name'!$R41="T","",IF('4.Formative'!HJ44="","",'4.Formative'!HJ44))))</f>
        <v/>
      </c>
      <c r="L42" s="176"/>
      <c r="M42" s="176"/>
      <c r="N42" s="306" t="str">
        <f>IF('2.Students Name'!$R41="NQ","NQ",IF('2.Students Name'!$R41="I","I",IF('2.Students Name'!$R41="T","T",IF(A42="","",SUM(D42:M42)))))</f>
        <v/>
      </c>
      <c r="O42" s="178"/>
      <c r="P42" s="176"/>
      <c r="Q42" s="174"/>
      <c r="R42" s="87" t="str">
        <f t="shared" si="2"/>
        <v/>
      </c>
      <c r="S42" s="179" t="str">
        <f>IF('5.Midterm'!D44="NQ","NQ",IF('5.Midterm'!D44="I","I",IF('5.Midterm'!D44="T","T",IF('2.Students Name'!R41="NQ","NQ",IF('2.Students Name'!R41="I","I",IF('2.Students Name'!R41="T","T",U42))))))</f>
        <v/>
      </c>
      <c r="T42" s="174"/>
      <c r="U42" s="88" t="str">
        <f t="shared" si="3"/>
        <v/>
      </c>
      <c r="V42" s="42" t="str">
        <f t="shared" si="0"/>
        <v/>
      </c>
      <c r="W42" s="42" t="str">
        <f t="shared" si="1"/>
        <v/>
      </c>
      <c r="X42" s="42" t="str">
        <f t="shared" si="4"/>
        <v/>
      </c>
    </row>
    <row r="43" spans="1:24" ht="17.25" customHeight="1">
      <c r="A43" s="85" t="str">
        <f>IF('2.Students Name'!C42="","",'2.Students Name'!C42)</f>
        <v/>
      </c>
      <c r="B43" s="86" t="str">
        <f>IF('2.Students Name'!D42="","",'2.Students Name'!D42)</f>
        <v/>
      </c>
      <c r="C43" s="40">
        <v>38</v>
      </c>
      <c r="D43" s="304" t="str">
        <f>IF('2.Students Name'!$R42="NQ","",IF('2.Students Name'!$R42="I","",IF('2.Students Name'!$R42="T","",IF('4.Formative'!AC45="","",'4.Formative'!AC45))))</f>
        <v/>
      </c>
      <c r="E43" s="304" t="str">
        <f>IF('2.Students Name'!$R42="NQ","",IF('2.Students Name'!$R42="I","",IF('2.Students Name'!$R42="T","",IF('4.Formative'!BD45="","",'4.Formative'!BD45))))</f>
        <v/>
      </c>
      <c r="F43" s="304" t="str">
        <f>IF('2.Students Name'!$R42="NQ","",IF('2.Students Name'!$R42="I","",IF('2.Students Name'!$R42="T","",IF('4.Formative'!CE45="","",'4.Formative'!CE45))))</f>
        <v/>
      </c>
      <c r="G43" s="304" t="str">
        <f>IF('2.Students Name'!$R42="NQ","",IF('2.Students Name'!$R42="I","",IF('2.Students Name'!$R42="T","",IF('4.Formative'!DF45="","",'4.Formative'!DF45))))</f>
        <v/>
      </c>
      <c r="H43" s="304" t="str">
        <f>IF('2.Students Name'!$R42="NQ","",IF('2.Students Name'!$R42="I","",IF('2.Students Name'!$R42="T","",IF('4.Formative'!EG45="","",'4.Formative'!EG45))))</f>
        <v/>
      </c>
      <c r="I43" s="304" t="str">
        <f>IF('2.Students Name'!$R42="NQ","",IF('2.Students Name'!$R42="I","",IF('2.Students Name'!$R42="T","",IF('4.Formative'!FH45="","",'4.Formative'!FH45))))</f>
        <v/>
      </c>
      <c r="J43" s="304" t="str">
        <f>IF('2.Students Name'!$R42="NQ","",IF('2.Students Name'!$R42="I","",IF('2.Students Name'!$R42="T","",IF('4.Formative'!GI45="","",'4.Formative'!GI45))))</f>
        <v/>
      </c>
      <c r="K43" s="304" t="str">
        <f>IF('2.Students Name'!$R42="NQ","",IF('2.Students Name'!$R42="I","",IF('2.Students Name'!$R42="T","",IF('4.Formative'!HJ45="","",'4.Formative'!HJ45))))</f>
        <v/>
      </c>
      <c r="L43" s="176"/>
      <c r="M43" s="176"/>
      <c r="N43" s="306" t="str">
        <f>IF('2.Students Name'!$R42="NQ","NQ",IF('2.Students Name'!$R42="I","I",IF('2.Students Name'!$R42="T","T",IF(A43="","",SUM(D43:M43)))))</f>
        <v/>
      </c>
      <c r="O43" s="178"/>
      <c r="P43" s="176"/>
      <c r="Q43" s="174"/>
      <c r="R43" s="87" t="str">
        <f t="shared" si="2"/>
        <v/>
      </c>
      <c r="S43" s="179" t="str">
        <f>IF('5.Midterm'!D45="NQ","NQ",IF('5.Midterm'!D45="I","I",IF('5.Midterm'!D45="T","T",IF('2.Students Name'!R42="NQ","NQ",IF('2.Students Name'!R42="I","I",IF('2.Students Name'!R42="T","T",U43))))))</f>
        <v/>
      </c>
      <c r="T43" s="174"/>
      <c r="U43" s="88" t="str">
        <f t="shared" si="3"/>
        <v/>
      </c>
      <c r="V43" s="42" t="str">
        <f t="shared" si="0"/>
        <v/>
      </c>
      <c r="W43" s="42" t="str">
        <f t="shared" si="1"/>
        <v/>
      </c>
      <c r="X43" s="42" t="str">
        <f t="shared" si="4"/>
        <v/>
      </c>
    </row>
    <row r="44" spans="1:24" ht="17.25" customHeight="1">
      <c r="A44" s="85" t="str">
        <f>IF('2.Students Name'!C43="","",'2.Students Name'!C43)</f>
        <v/>
      </c>
      <c r="B44" s="86" t="str">
        <f>IF('2.Students Name'!D43="","",'2.Students Name'!D43)</f>
        <v/>
      </c>
      <c r="C44" s="40">
        <v>39</v>
      </c>
      <c r="D44" s="304" t="str">
        <f>IF('2.Students Name'!$R43="NQ","",IF('2.Students Name'!$R43="I","",IF('2.Students Name'!$R43="T","",IF('4.Formative'!AC46="","",'4.Formative'!AC46))))</f>
        <v/>
      </c>
      <c r="E44" s="304" t="str">
        <f>IF('2.Students Name'!$R43="NQ","",IF('2.Students Name'!$R43="I","",IF('2.Students Name'!$R43="T","",IF('4.Formative'!BD46="","",'4.Formative'!BD46))))</f>
        <v/>
      </c>
      <c r="F44" s="304" t="str">
        <f>IF('2.Students Name'!$R43="NQ","",IF('2.Students Name'!$R43="I","",IF('2.Students Name'!$R43="T","",IF('4.Formative'!CE46="","",'4.Formative'!CE46))))</f>
        <v/>
      </c>
      <c r="G44" s="304" t="str">
        <f>IF('2.Students Name'!$R43="NQ","",IF('2.Students Name'!$R43="I","",IF('2.Students Name'!$R43="T","",IF('4.Formative'!DF46="","",'4.Formative'!DF46))))</f>
        <v/>
      </c>
      <c r="H44" s="304" t="str">
        <f>IF('2.Students Name'!$R43="NQ","",IF('2.Students Name'!$R43="I","",IF('2.Students Name'!$R43="T","",IF('4.Formative'!EG46="","",'4.Formative'!EG46))))</f>
        <v/>
      </c>
      <c r="I44" s="304" t="str">
        <f>IF('2.Students Name'!$R43="NQ","",IF('2.Students Name'!$R43="I","",IF('2.Students Name'!$R43="T","",IF('4.Formative'!FH46="","",'4.Formative'!FH46))))</f>
        <v/>
      </c>
      <c r="J44" s="304" t="str">
        <f>IF('2.Students Name'!$R43="NQ","",IF('2.Students Name'!$R43="I","",IF('2.Students Name'!$R43="T","",IF('4.Formative'!GI46="","",'4.Formative'!GI46))))</f>
        <v/>
      </c>
      <c r="K44" s="304" t="str">
        <f>IF('2.Students Name'!$R43="NQ","",IF('2.Students Name'!$R43="I","",IF('2.Students Name'!$R43="T","",IF('4.Formative'!HJ46="","",'4.Formative'!HJ46))))</f>
        <v/>
      </c>
      <c r="L44" s="176"/>
      <c r="M44" s="176"/>
      <c r="N44" s="306" t="str">
        <f>IF('2.Students Name'!$R43="NQ","NQ",IF('2.Students Name'!$R43="I","I",IF('2.Students Name'!$R43="T","T",IF(A44="","",SUM(D44:M44)))))</f>
        <v/>
      </c>
      <c r="O44" s="178"/>
      <c r="P44" s="176"/>
      <c r="Q44" s="174"/>
      <c r="R44" s="87" t="str">
        <f t="shared" si="2"/>
        <v/>
      </c>
      <c r="S44" s="179" t="str">
        <f>IF('5.Midterm'!D46="NQ","NQ",IF('5.Midterm'!D46="I","I",IF('5.Midterm'!D46="T","T",IF('2.Students Name'!R43="NQ","NQ",IF('2.Students Name'!R43="I","I",IF('2.Students Name'!R43="T","T",U44))))))</f>
        <v/>
      </c>
      <c r="T44" s="174"/>
      <c r="U44" s="88" t="str">
        <f t="shared" si="3"/>
        <v/>
      </c>
      <c r="V44" s="42" t="str">
        <f t="shared" si="0"/>
        <v/>
      </c>
      <c r="W44" s="42" t="str">
        <f t="shared" si="1"/>
        <v/>
      </c>
      <c r="X44" s="42" t="str">
        <f t="shared" si="4"/>
        <v/>
      </c>
    </row>
    <row r="45" spans="1:24" ht="18" customHeight="1">
      <c r="A45" s="85" t="str">
        <f>IF('2.Students Name'!C44="","",'2.Students Name'!C44)</f>
        <v/>
      </c>
      <c r="B45" s="86" t="str">
        <f>IF('2.Students Name'!D44="","",'2.Students Name'!D44)</f>
        <v/>
      </c>
      <c r="C45" s="40">
        <v>40</v>
      </c>
      <c r="D45" s="304" t="str">
        <f>IF('2.Students Name'!$R44="NQ","",IF('2.Students Name'!$R44="I","",IF('2.Students Name'!$R44="T","",IF('4.Formative'!AC47="","",'4.Formative'!AC47))))</f>
        <v/>
      </c>
      <c r="E45" s="304" t="str">
        <f>IF('2.Students Name'!$R44="NQ","",IF('2.Students Name'!$R44="I","",IF('2.Students Name'!$R44="T","",IF('4.Formative'!BD47="","",'4.Formative'!BD47))))</f>
        <v/>
      </c>
      <c r="F45" s="304" t="str">
        <f>IF('2.Students Name'!$R44="NQ","",IF('2.Students Name'!$R44="I","",IF('2.Students Name'!$R44="T","",IF('4.Formative'!CE47="","",'4.Formative'!CE47))))</f>
        <v/>
      </c>
      <c r="G45" s="304" t="str">
        <f>IF('2.Students Name'!$R44="NQ","",IF('2.Students Name'!$R44="I","",IF('2.Students Name'!$R44="T","",IF('4.Formative'!DF47="","",'4.Formative'!DF47))))</f>
        <v/>
      </c>
      <c r="H45" s="304" t="str">
        <f>IF('2.Students Name'!$R44="NQ","",IF('2.Students Name'!$R44="I","",IF('2.Students Name'!$R44="T","",IF('4.Formative'!EG47="","",'4.Formative'!EG47))))</f>
        <v/>
      </c>
      <c r="I45" s="304" t="str">
        <f>IF('2.Students Name'!$R44="NQ","",IF('2.Students Name'!$R44="I","",IF('2.Students Name'!$R44="T","",IF('4.Formative'!FH47="","",'4.Formative'!FH47))))</f>
        <v/>
      </c>
      <c r="J45" s="304" t="str">
        <f>IF('2.Students Name'!$R44="NQ","",IF('2.Students Name'!$R44="I","",IF('2.Students Name'!$R44="T","",IF('4.Formative'!GI47="","",'4.Formative'!GI47))))</f>
        <v/>
      </c>
      <c r="K45" s="304" t="str">
        <f>IF('2.Students Name'!$R44="NQ","",IF('2.Students Name'!$R44="I","",IF('2.Students Name'!$R44="T","",IF('4.Formative'!HJ47="","",'4.Formative'!HJ47))))</f>
        <v/>
      </c>
      <c r="L45" s="176"/>
      <c r="M45" s="176"/>
      <c r="N45" s="306" t="str">
        <f>IF('2.Students Name'!$R44="NQ","NQ",IF('2.Students Name'!$R44="I","I",IF('2.Students Name'!$R44="T","T",IF(A45="","",SUM(D45:M45)))))</f>
        <v/>
      </c>
      <c r="O45" s="178"/>
      <c r="P45" s="176"/>
      <c r="Q45" s="174"/>
      <c r="R45" s="87" t="str">
        <f t="shared" si="2"/>
        <v/>
      </c>
      <c r="S45" s="179" t="str">
        <f>IF('5.Midterm'!D47="NQ","NQ",IF('5.Midterm'!D47="I","I",IF('5.Midterm'!D47="T","T",IF('2.Students Name'!R44="NQ","NQ",IF('2.Students Name'!R44="I","I",IF('2.Students Name'!R44="T","T",U45))))))</f>
        <v/>
      </c>
      <c r="T45" s="174"/>
      <c r="U45" s="88" t="str">
        <f t="shared" si="3"/>
        <v/>
      </c>
      <c r="V45" s="42" t="str">
        <f t="shared" si="0"/>
        <v/>
      </c>
      <c r="W45" s="42" t="str">
        <f t="shared" si="1"/>
        <v/>
      </c>
      <c r="X45" s="42" t="str">
        <f t="shared" si="4"/>
        <v/>
      </c>
    </row>
    <row r="46" spans="1:24" ht="17.25" customHeight="1">
      <c r="A46" s="85" t="str">
        <f>IF('2.Students Name'!C45="","",'2.Students Name'!C45)</f>
        <v/>
      </c>
      <c r="B46" s="86" t="str">
        <f>IF('2.Students Name'!D45="","",'2.Students Name'!D45)</f>
        <v/>
      </c>
      <c r="C46" s="40">
        <v>41</v>
      </c>
      <c r="D46" s="304" t="str">
        <f>IF('2.Students Name'!$R45="NQ","",IF('2.Students Name'!$R45="I","",IF('2.Students Name'!$R45="T","",IF('4.Formative'!AC48="","",'4.Formative'!AC48))))</f>
        <v/>
      </c>
      <c r="E46" s="304" t="str">
        <f>IF('2.Students Name'!$R45="NQ","",IF('2.Students Name'!$R45="I","",IF('2.Students Name'!$R45="T","",IF('4.Formative'!BD48="","",'4.Formative'!BD48))))</f>
        <v/>
      </c>
      <c r="F46" s="304" t="str">
        <f>IF('2.Students Name'!$R45="NQ","",IF('2.Students Name'!$R45="I","",IF('2.Students Name'!$R45="T","",IF('4.Formative'!CE48="","",'4.Formative'!CE48))))</f>
        <v/>
      </c>
      <c r="G46" s="304" t="str">
        <f>IF('2.Students Name'!$R45="NQ","",IF('2.Students Name'!$R45="I","",IF('2.Students Name'!$R45="T","",IF('4.Formative'!DF48="","",'4.Formative'!DF48))))</f>
        <v/>
      </c>
      <c r="H46" s="304" t="str">
        <f>IF('2.Students Name'!$R45="NQ","",IF('2.Students Name'!$R45="I","",IF('2.Students Name'!$R45="T","",IF('4.Formative'!EG48="","",'4.Formative'!EG48))))</f>
        <v/>
      </c>
      <c r="I46" s="304" t="str">
        <f>IF('2.Students Name'!$R45="NQ","",IF('2.Students Name'!$R45="I","",IF('2.Students Name'!$R45="T","",IF('4.Formative'!FH48="","",'4.Formative'!FH48))))</f>
        <v/>
      </c>
      <c r="J46" s="304" t="str">
        <f>IF('2.Students Name'!$R45="NQ","",IF('2.Students Name'!$R45="I","",IF('2.Students Name'!$R45="T","",IF('4.Formative'!GI48="","",'4.Formative'!GI48))))</f>
        <v/>
      </c>
      <c r="K46" s="304" t="str">
        <f>IF('2.Students Name'!$R45="NQ","",IF('2.Students Name'!$R45="I","",IF('2.Students Name'!$R45="T","",IF('4.Formative'!HJ48="","",'4.Formative'!HJ48))))</f>
        <v/>
      </c>
      <c r="L46" s="176"/>
      <c r="M46" s="176"/>
      <c r="N46" s="306" t="str">
        <f>IF('2.Students Name'!$R45="NQ","NQ",IF('2.Students Name'!$R45="I","I",IF('2.Students Name'!$R45="T","T",IF(A46="","",SUM(D46:M46)))))</f>
        <v/>
      </c>
      <c r="O46" s="178"/>
      <c r="P46" s="176"/>
      <c r="Q46" s="174"/>
      <c r="R46" s="87" t="str">
        <f t="shared" si="2"/>
        <v/>
      </c>
      <c r="S46" s="179" t="str">
        <f>IF('5.Midterm'!D48="NQ","NQ",IF('5.Midterm'!D48="I","I",IF('5.Midterm'!D48="T","T",IF('2.Students Name'!R45="NQ","NQ",IF('2.Students Name'!R45="I","I",IF('2.Students Name'!R45="T","T",U46))))))</f>
        <v/>
      </c>
      <c r="T46" s="174"/>
      <c r="U46" s="88" t="str">
        <f t="shared" si="3"/>
        <v/>
      </c>
      <c r="V46" s="42" t="str">
        <f t="shared" si="0"/>
        <v/>
      </c>
      <c r="W46" s="42" t="str">
        <f t="shared" si="1"/>
        <v/>
      </c>
      <c r="X46" s="42" t="str">
        <f t="shared" si="4"/>
        <v/>
      </c>
    </row>
    <row r="47" spans="1:24" ht="17.25" customHeight="1">
      <c r="A47" s="85" t="str">
        <f>IF('2.Students Name'!C46="","",'2.Students Name'!C46)</f>
        <v/>
      </c>
      <c r="B47" s="86" t="str">
        <f>IF('2.Students Name'!D46="","",'2.Students Name'!D46)</f>
        <v/>
      </c>
      <c r="C47" s="40">
        <v>42</v>
      </c>
      <c r="D47" s="304" t="str">
        <f>IF('2.Students Name'!$R46="NQ","",IF('2.Students Name'!$R46="I","",IF('2.Students Name'!$R46="T","",IF('4.Formative'!AC49="","",'4.Formative'!AC49))))</f>
        <v/>
      </c>
      <c r="E47" s="304" t="str">
        <f>IF('2.Students Name'!$R46="NQ","",IF('2.Students Name'!$R46="I","",IF('2.Students Name'!$R46="T","",IF('4.Formative'!BD49="","",'4.Formative'!BD49))))</f>
        <v/>
      </c>
      <c r="F47" s="304" t="str">
        <f>IF('2.Students Name'!$R46="NQ","",IF('2.Students Name'!$R46="I","",IF('2.Students Name'!$R46="T","",IF('4.Formative'!CE49="","",'4.Formative'!CE49))))</f>
        <v/>
      </c>
      <c r="G47" s="304" t="str">
        <f>IF('2.Students Name'!$R46="NQ","",IF('2.Students Name'!$R46="I","",IF('2.Students Name'!$R46="T","",IF('4.Formative'!DF49="","",'4.Formative'!DF49))))</f>
        <v/>
      </c>
      <c r="H47" s="304" t="str">
        <f>IF('2.Students Name'!$R46="NQ","",IF('2.Students Name'!$R46="I","",IF('2.Students Name'!$R46="T","",IF('4.Formative'!EG49="","",'4.Formative'!EG49))))</f>
        <v/>
      </c>
      <c r="I47" s="304" t="str">
        <f>IF('2.Students Name'!$R46="NQ","",IF('2.Students Name'!$R46="I","",IF('2.Students Name'!$R46="T","",IF('4.Formative'!FH49="","",'4.Formative'!FH49))))</f>
        <v/>
      </c>
      <c r="J47" s="304" t="str">
        <f>IF('2.Students Name'!$R46="NQ","",IF('2.Students Name'!$R46="I","",IF('2.Students Name'!$R46="T","",IF('4.Formative'!GI49="","",'4.Formative'!GI49))))</f>
        <v/>
      </c>
      <c r="K47" s="304" t="str">
        <f>IF('2.Students Name'!$R46="NQ","",IF('2.Students Name'!$R46="I","",IF('2.Students Name'!$R46="T","",IF('4.Formative'!HJ49="","",'4.Formative'!HJ49))))</f>
        <v/>
      </c>
      <c r="L47" s="176"/>
      <c r="M47" s="176"/>
      <c r="N47" s="306" t="str">
        <f>IF('2.Students Name'!$R46="NQ","NQ",IF('2.Students Name'!$R46="I","I",IF('2.Students Name'!$R46="T","T",IF(A47="","",SUM(D47:M47)))))</f>
        <v/>
      </c>
      <c r="O47" s="178"/>
      <c r="P47" s="176"/>
      <c r="Q47" s="174"/>
      <c r="R47" s="87" t="str">
        <f t="shared" si="2"/>
        <v/>
      </c>
      <c r="S47" s="179" t="str">
        <f>IF('5.Midterm'!D49="NQ","NQ",IF('5.Midterm'!D49="I","I",IF('5.Midterm'!D49="T","T",IF('2.Students Name'!R46="NQ","NQ",IF('2.Students Name'!R46="I","I",IF('2.Students Name'!R46="T","T",U47))))))</f>
        <v/>
      </c>
      <c r="T47" s="174"/>
      <c r="U47" s="88" t="str">
        <f t="shared" si="3"/>
        <v/>
      </c>
      <c r="V47" s="42" t="str">
        <f t="shared" si="0"/>
        <v/>
      </c>
      <c r="W47" s="42" t="str">
        <f t="shared" si="1"/>
        <v/>
      </c>
      <c r="X47" s="42" t="str">
        <f t="shared" si="4"/>
        <v/>
      </c>
    </row>
    <row r="48" spans="1:24" ht="17.25" customHeight="1">
      <c r="A48" s="85" t="str">
        <f>IF('2.Students Name'!C47="","",'2.Students Name'!C47)</f>
        <v/>
      </c>
      <c r="B48" s="86" t="str">
        <f>IF('2.Students Name'!D47="","",'2.Students Name'!D47)</f>
        <v/>
      </c>
      <c r="C48" s="40">
        <v>43</v>
      </c>
      <c r="D48" s="304" t="str">
        <f>IF('2.Students Name'!$R47="NQ","",IF('2.Students Name'!$R47="I","",IF('2.Students Name'!$R47="T","",IF('4.Formative'!AC50="","",'4.Formative'!AC50))))</f>
        <v/>
      </c>
      <c r="E48" s="304" t="str">
        <f>IF('2.Students Name'!$R47="NQ","",IF('2.Students Name'!$R47="I","",IF('2.Students Name'!$R47="T","",IF('4.Formative'!BD50="","",'4.Formative'!BD50))))</f>
        <v/>
      </c>
      <c r="F48" s="304" t="str">
        <f>IF('2.Students Name'!$R47="NQ","",IF('2.Students Name'!$R47="I","",IF('2.Students Name'!$R47="T","",IF('4.Formative'!CE50="","",'4.Formative'!CE50))))</f>
        <v/>
      </c>
      <c r="G48" s="304" t="str">
        <f>IF('2.Students Name'!$R47="NQ","",IF('2.Students Name'!$R47="I","",IF('2.Students Name'!$R47="T","",IF('4.Formative'!DF50="","",'4.Formative'!DF50))))</f>
        <v/>
      </c>
      <c r="H48" s="304" t="str">
        <f>IF('2.Students Name'!$R47="NQ","",IF('2.Students Name'!$R47="I","",IF('2.Students Name'!$R47="T","",IF('4.Formative'!EG50="","",'4.Formative'!EG50))))</f>
        <v/>
      </c>
      <c r="I48" s="304" t="str">
        <f>IF('2.Students Name'!$R47="NQ","",IF('2.Students Name'!$R47="I","",IF('2.Students Name'!$R47="T","",IF('4.Formative'!FH50="","",'4.Formative'!FH50))))</f>
        <v/>
      </c>
      <c r="J48" s="304" t="str">
        <f>IF('2.Students Name'!$R47="NQ","",IF('2.Students Name'!$R47="I","",IF('2.Students Name'!$R47="T","",IF('4.Formative'!GI50="","",'4.Formative'!GI50))))</f>
        <v/>
      </c>
      <c r="K48" s="304" t="str">
        <f>IF('2.Students Name'!$R47="NQ","",IF('2.Students Name'!$R47="I","",IF('2.Students Name'!$R47="T","",IF('4.Formative'!HJ50="","",'4.Formative'!HJ50))))</f>
        <v/>
      </c>
      <c r="L48" s="176"/>
      <c r="M48" s="176"/>
      <c r="N48" s="306" t="str">
        <f>IF('2.Students Name'!$R47="NQ","NQ",IF('2.Students Name'!$R47="I","I",IF('2.Students Name'!$R47="T","T",IF(A48="","",SUM(D48:M48)))))</f>
        <v/>
      </c>
      <c r="O48" s="178"/>
      <c r="P48" s="176"/>
      <c r="Q48" s="174"/>
      <c r="R48" s="87" t="str">
        <f t="shared" si="2"/>
        <v/>
      </c>
      <c r="S48" s="179" t="str">
        <f>IF('5.Midterm'!D50="NQ","NQ",IF('5.Midterm'!D50="I","I",IF('5.Midterm'!D50="T","T",IF('2.Students Name'!R47="NQ","NQ",IF('2.Students Name'!R47="I","I",IF('2.Students Name'!R47="T","T",U48))))))</f>
        <v/>
      </c>
      <c r="T48" s="174"/>
      <c r="U48" s="88" t="str">
        <f t="shared" si="3"/>
        <v/>
      </c>
      <c r="V48" s="42" t="str">
        <f t="shared" si="0"/>
        <v/>
      </c>
      <c r="W48" s="42" t="str">
        <f t="shared" si="1"/>
        <v/>
      </c>
      <c r="X48" s="42" t="str">
        <f t="shared" si="4"/>
        <v/>
      </c>
    </row>
    <row r="49" spans="1:24" ht="17.25" customHeight="1">
      <c r="A49" s="85" t="str">
        <f>IF('2.Students Name'!C48="","",'2.Students Name'!C48)</f>
        <v/>
      </c>
      <c r="B49" s="86" t="str">
        <f>IF('2.Students Name'!D48="","",'2.Students Name'!D48)</f>
        <v/>
      </c>
      <c r="C49" s="40">
        <v>44</v>
      </c>
      <c r="D49" s="304" t="str">
        <f>IF('2.Students Name'!$R48="NQ","",IF('2.Students Name'!$R48="I","",IF('2.Students Name'!$R48="T","",IF('4.Formative'!AC51="","",'4.Formative'!AC51))))</f>
        <v/>
      </c>
      <c r="E49" s="304" t="str">
        <f>IF('2.Students Name'!$R48="NQ","",IF('2.Students Name'!$R48="I","",IF('2.Students Name'!$R48="T","",IF('4.Formative'!BD51="","",'4.Formative'!BD51))))</f>
        <v/>
      </c>
      <c r="F49" s="304" t="str">
        <f>IF('2.Students Name'!$R48="NQ","",IF('2.Students Name'!$R48="I","",IF('2.Students Name'!$R48="T","",IF('4.Formative'!CE51="","",'4.Formative'!CE51))))</f>
        <v/>
      </c>
      <c r="G49" s="304" t="str">
        <f>IF('2.Students Name'!$R48="NQ","",IF('2.Students Name'!$R48="I","",IF('2.Students Name'!$R48="T","",IF('4.Formative'!DF51="","",'4.Formative'!DF51))))</f>
        <v/>
      </c>
      <c r="H49" s="304" t="str">
        <f>IF('2.Students Name'!$R48="NQ","",IF('2.Students Name'!$R48="I","",IF('2.Students Name'!$R48="T","",IF('4.Formative'!EG51="","",'4.Formative'!EG51))))</f>
        <v/>
      </c>
      <c r="I49" s="304" t="str">
        <f>IF('2.Students Name'!$R48="NQ","",IF('2.Students Name'!$R48="I","",IF('2.Students Name'!$R48="T","",IF('4.Formative'!FH51="","",'4.Formative'!FH51))))</f>
        <v/>
      </c>
      <c r="J49" s="304" t="str">
        <f>IF('2.Students Name'!$R48="NQ","",IF('2.Students Name'!$R48="I","",IF('2.Students Name'!$R48="T","",IF('4.Formative'!GI51="","",'4.Formative'!GI51))))</f>
        <v/>
      </c>
      <c r="K49" s="304" t="str">
        <f>IF('2.Students Name'!$R48="NQ","",IF('2.Students Name'!$R48="I","",IF('2.Students Name'!$R48="T","",IF('4.Formative'!HJ51="","",'4.Formative'!HJ51))))</f>
        <v/>
      </c>
      <c r="L49" s="176"/>
      <c r="M49" s="176"/>
      <c r="N49" s="306" t="str">
        <f>IF('2.Students Name'!$R48="NQ","NQ",IF('2.Students Name'!$R48="I","I",IF('2.Students Name'!$R48="T","T",IF(A49="","",SUM(D49:M49)))))</f>
        <v/>
      </c>
      <c r="O49" s="178"/>
      <c r="P49" s="176"/>
      <c r="Q49" s="174"/>
      <c r="R49" s="87" t="str">
        <f t="shared" si="2"/>
        <v/>
      </c>
      <c r="S49" s="179" t="str">
        <f>IF('5.Midterm'!D51="NQ","NQ",IF('5.Midterm'!D51="I","I",IF('5.Midterm'!D51="T","T",IF('2.Students Name'!R48="NQ","NQ",IF('2.Students Name'!R48="I","I",IF('2.Students Name'!R48="T","T",U49))))))</f>
        <v/>
      </c>
      <c r="T49" s="174"/>
      <c r="U49" s="88" t="str">
        <f t="shared" si="3"/>
        <v/>
      </c>
      <c r="V49" s="42" t="str">
        <f t="shared" si="0"/>
        <v/>
      </c>
      <c r="W49" s="42" t="str">
        <f t="shared" si="1"/>
        <v/>
      </c>
      <c r="X49" s="42" t="str">
        <f t="shared" si="4"/>
        <v/>
      </c>
    </row>
    <row r="50" spans="1:24" ht="17.25" customHeight="1">
      <c r="A50" s="85" t="str">
        <f>IF('2.Students Name'!C49="","",'2.Students Name'!C49)</f>
        <v/>
      </c>
      <c r="B50" s="86" t="str">
        <f>IF('2.Students Name'!D49="","",'2.Students Name'!D49)</f>
        <v/>
      </c>
      <c r="C50" s="40">
        <v>45</v>
      </c>
      <c r="D50" s="304" t="str">
        <f>IF('2.Students Name'!$R49="NQ","",IF('2.Students Name'!$R49="I","",IF('2.Students Name'!$R49="T","",IF('4.Formative'!AC52="","",'4.Formative'!AC52))))</f>
        <v/>
      </c>
      <c r="E50" s="304" t="str">
        <f>IF('2.Students Name'!$R49="NQ","",IF('2.Students Name'!$R49="I","",IF('2.Students Name'!$R49="T","",IF('4.Formative'!BD52="","",'4.Formative'!BD52))))</f>
        <v/>
      </c>
      <c r="F50" s="304" t="str">
        <f>IF('2.Students Name'!$R49="NQ","",IF('2.Students Name'!$R49="I","",IF('2.Students Name'!$R49="T","",IF('4.Formative'!CE52="","",'4.Formative'!CE52))))</f>
        <v/>
      </c>
      <c r="G50" s="304" t="str">
        <f>IF('2.Students Name'!$R49="NQ","",IF('2.Students Name'!$R49="I","",IF('2.Students Name'!$R49="T","",IF('4.Formative'!DF52="","",'4.Formative'!DF52))))</f>
        <v/>
      </c>
      <c r="H50" s="304" t="str">
        <f>IF('2.Students Name'!$R49="NQ","",IF('2.Students Name'!$R49="I","",IF('2.Students Name'!$R49="T","",IF('4.Formative'!EG52="","",'4.Formative'!EG52))))</f>
        <v/>
      </c>
      <c r="I50" s="304" t="str">
        <f>IF('2.Students Name'!$R49="NQ","",IF('2.Students Name'!$R49="I","",IF('2.Students Name'!$R49="T","",IF('4.Formative'!FH52="","",'4.Formative'!FH52))))</f>
        <v/>
      </c>
      <c r="J50" s="304" t="str">
        <f>IF('2.Students Name'!$R49="NQ","",IF('2.Students Name'!$R49="I","",IF('2.Students Name'!$R49="T","",IF('4.Formative'!GI52="","",'4.Formative'!GI52))))</f>
        <v/>
      </c>
      <c r="K50" s="304" t="str">
        <f>IF('2.Students Name'!$R49="NQ","",IF('2.Students Name'!$R49="I","",IF('2.Students Name'!$R49="T","",IF('4.Formative'!HJ52="","",'4.Formative'!HJ52))))</f>
        <v/>
      </c>
      <c r="L50" s="176"/>
      <c r="M50" s="176"/>
      <c r="N50" s="306" t="str">
        <f>IF('2.Students Name'!$R49="NQ","NQ",IF('2.Students Name'!$R49="I","I",IF('2.Students Name'!$R49="T","T",IF(A50="","",SUM(D50:M50)))))</f>
        <v/>
      </c>
      <c r="O50" s="178"/>
      <c r="P50" s="176"/>
      <c r="Q50" s="174"/>
      <c r="R50" s="87" t="str">
        <f t="shared" si="2"/>
        <v/>
      </c>
      <c r="S50" s="179" t="str">
        <f>IF('5.Midterm'!D52="NQ","NQ",IF('5.Midterm'!D52="I","I",IF('5.Midterm'!D52="T","T",IF('2.Students Name'!R49="NQ","NQ",IF('2.Students Name'!R49="I","I",IF('2.Students Name'!R49="T","T",U50))))))</f>
        <v/>
      </c>
      <c r="T50" s="174"/>
      <c r="U50" s="88" t="str">
        <f t="shared" si="3"/>
        <v/>
      </c>
      <c r="V50" s="42" t="str">
        <f t="shared" si="0"/>
        <v/>
      </c>
      <c r="W50" s="42" t="str">
        <f t="shared" si="1"/>
        <v/>
      </c>
      <c r="X50" s="42" t="str">
        <f t="shared" si="4"/>
        <v/>
      </c>
    </row>
    <row r="52" spans="1:24">
      <c r="I52" s="448" t="s">
        <v>778</v>
      </c>
      <c r="J52" s="448"/>
      <c r="K52" s="448"/>
      <c r="L52" s="448"/>
      <c r="M52" s="448"/>
      <c r="N52" s="448"/>
    </row>
    <row r="53" spans="1:24">
      <c r="I53" s="448" t="str">
        <f>IF('1.Basic Info'!D25="","(….........................................................)",CONCATENATE("(",'1.Basic Info'!D25,")"))</f>
        <v>(….........................................................)</v>
      </c>
      <c r="J53" s="448"/>
      <c r="K53" s="448"/>
      <c r="L53" s="448"/>
      <c r="M53" s="448"/>
      <c r="N53" s="448"/>
    </row>
    <row r="54" spans="1:24">
      <c r="I54" s="448" t="s">
        <v>642</v>
      </c>
      <c r="J54" s="448"/>
      <c r="K54" s="448"/>
      <c r="L54" s="448"/>
      <c r="M54" s="448"/>
      <c r="N54" s="448"/>
    </row>
  </sheetData>
  <sheetProtection algorithmName="SHA-512" hashValue="vHgUUQQqrrGQgDs3A8hWz3Qv2mfqYrIGcFD0mdeBImKY2yVb4hCEmh2myIm7+kcxayK6xbrVavNUGS0VwsSk4w==" saltValue="tEkWBUs2RBcHkiBm24lIZw==" spinCount="100000" sheet="1"/>
  <mergeCells count="13">
    <mergeCell ref="I54:N54"/>
    <mergeCell ref="I53:N53"/>
    <mergeCell ref="I52:N52"/>
    <mergeCell ref="N3:N4"/>
    <mergeCell ref="C3:M3"/>
    <mergeCell ref="R3:R4"/>
    <mergeCell ref="S3:S5"/>
    <mergeCell ref="T3:T5"/>
    <mergeCell ref="C1:T1"/>
    <mergeCell ref="A2:B5"/>
    <mergeCell ref="P2:Q3"/>
    <mergeCell ref="R2:T2"/>
    <mergeCell ref="C2:N2"/>
  </mergeCells>
  <phoneticPr fontId="3" type="noConversion"/>
  <conditionalFormatting sqref="S6:S50">
    <cfRule type="expression" dxfId="94" priority="2" stopIfTrue="1">
      <formula>R6&lt;50</formula>
    </cfRule>
  </conditionalFormatting>
  <conditionalFormatting sqref="U6:U50">
    <cfRule type="expression" dxfId="93" priority="1" stopIfTrue="1">
      <formula>#REF!&lt;50</formula>
    </cfRule>
  </conditionalFormatting>
  <printOptions horizontalCentered="1"/>
  <pageMargins left="3.937007874015748E-2" right="3.937007874015748E-2" top="0.78740157480314965" bottom="0.19685039370078741" header="0.51181102362204722" footer="0.51181102362204722"/>
  <pageSetup paperSize="5" orientation="portrait" blackAndWhite="1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W58"/>
  <sheetViews>
    <sheetView view="pageBreakPreview" zoomScaleNormal="100" zoomScaleSheetLayoutView="100" workbookViewId="0">
      <selection activeCell="I31" sqref="I31:M31"/>
    </sheetView>
  </sheetViews>
  <sheetFormatPr defaultColWidth="10.6640625" defaultRowHeight="21"/>
  <cols>
    <col min="1" max="1" width="8.1640625" style="104" customWidth="1"/>
    <col min="2" max="2" width="18.1640625" style="104" customWidth="1"/>
    <col min="3" max="3" width="22.83203125" style="104" customWidth="1"/>
    <col min="4" max="7" width="10" style="135" customWidth="1"/>
    <col min="8" max="8" width="2.1640625" style="104" customWidth="1"/>
    <col min="9" max="10" width="5" style="104" customWidth="1"/>
    <col min="11" max="11" width="5.6640625" style="104" customWidth="1"/>
    <col min="12" max="12" width="5" style="104" customWidth="1"/>
    <col min="13" max="13" width="5.1640625" style="104" customWidth="1"/>
    <col min="14" max="14" width="5.83203125" style="103" hidden="1" customWidth="1"/>
    <col min="15" max="16" width="5.1640625" style="103" hidden="1" customWidth="1"/>
    <col min="17" max="18" width="5.1640625" style="104" hidden="1" customWidth="1"/>
    <col min="19" max="16384" width="10.6640625" style="104"/>
  </cols>
  <sheetData>
    <row r="1" spans="1:23" s="98" customFormat="1" ht="22.5" customHeight="1">
      <c r="A1" s="453" t="str">
        <f>CONCATENATE("Summary of Grades Semester: ",'1.Basic Info'!F7," Academic Year: ",'1.Basic Info'!F5)</f>
        <v xml:space="preserve">Summary of Grades Semester:  Academic Year: 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97"/>
      <c r="O1" s="97"/>
      <c r="P1" s="97"/>
    </row>
    <row r="2" spans="1:23" s="98" customFormat="1" ht="22.5" customHeight="1">
      <c r="A2" s="454" t="str">
        <f>CONCATENATE("Subject Code:  ",'1.Basic Info'!C11,"  Subject: ",'1.Basic Info'!E11,"  Class: ",'1.Basic Info'!C5)</f>
        <v xml:space="preserve">Subject Code:    Subject:   Class: 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97"/>
      <c r="O2" s="97"/>
      <c r="P2" s="97"/>
    </row>
    <row r="3" spans="1:23" s="98" customFormat="1" ht="22.5" customHeight="1">
      <c r="A3" s="453" t="s">
        <v>606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97"/>
      <c r="O3" s="97"/>
      <c r="P3" s="97"/>
    </row>
    <row r="4" spans="1:23" ht="12" customHeight="1">
      <c r="A4" s="99"/>
      <c r="B4" s="99"/>
      <c r="C4" s="99"/>
      <c r="D4" s="100"/>
      <c r="E4" s="100"/>
      <c r="F4" s="101"/>
      <c r="G4" s="100"/>
      <c r="H4" s="102"/>
      <c r="I4" s="102"/>
      <c r="J4" s="102"/>
      <c r="K4" s="102"/>
      <c r="L4" s="102"/>
      <c r="M4" s="102"/>
    </row>
    <row r="5" spans="1:23" s="107" customFormat="1" ht="34.5" customHeight="1">
      <c r="A5" s="455" t="s">
        <v>622</v>
      </c>
      <c r="B5" s="458" t="s">
        <v>689</v>
      </c>
      <c r="C5" s="459"/>
      <c r="D5" s="105" t="s">
        <v>661</v>
      </c>
      <c r="E5" s="105" t="s">
        <v>660</v>
      </c>
      <c r="F5" s="105" t="s">
        <v>644</v>
      </c>
      <c r="G5" s="455" t="s">
        <v>647</v>
      </c>
      <c r="H5" s="106"/>
      <c r="I5" s="106"/>
      <c r="J5" s="106"/>
      <c r="K5" s="106"/>
      <c r="L5" s="106"/>
      <c r="M5" s="106"/>
      <c r="N5" s="103"/>
      <c r="O5" s="103"/>
      <c r="P5" s="103"/>
      <c r="S5" s="465"/>
      <c r="T5" s="465"/>
      <c r="U5" s="465"/>
      <c r="V5" s="465"/>
      <c r="W5" s="465"/>
    </row>
    <row r="6" spans="1:23" ht="23.25" hidden="1" customHeight="1">
      <c r="A6" s="456"/>
      <c r="B6" s="460"/>
      <c r="C6" s="461"/>
      <c r="D6" s="108">
        <v>70</v>
      </c>
      <c r="E6" s="108">
        <v>30</v>
      </c>
      <c r="F6" s="108">
        <v>100</v>
      </c>
      <c r="G6" s="456"/>
      <c r="H6" s="109"/>
      <c r="I6" s="109"/>
      <c r="J6" s="109"/>
      <c r="K6" s="110"/>
      <c r="L6" s="111"/>
      <c r="M6" s="112"/>
    </row>
    <row r="7" spans="1:23" s="117" customFormat="1" ht="16.5" customHeight="1">
      <c r="A7" s="457"/>
      <c r="B7" s="462"/>
      <c r="C7" s="463"/>
      <c r="D7" s="113" t="str">
        <f>IF('6.Final'!N5="","",'6.Final'!N5)</f>
        <v/>
      </c>
      <c r="E7" s="114" t="str">
        <f>IF('6.Final'!P5="","",'6.Final'!P5)</f>
        <v/>
      </c>
      <c r="F7" s="113" t="str">
        <f>IF(OR(D7="",E7=""),"",SUM(D7:E7))</f>
        <v/>
      </c>
      <c r="G7" s="457"/>
      <c r="H7" s="115"/>
      <c r="I7" s="466" t="s">
        <v>690</v>
      </c>
      <c r="J7" s="466"/>
      <c r="K7" s="466"/>
      <c r="L7" s="466"/>
      <c r="M7" s="121" t="str">
        <f>IF(Q9="","",Q9)</f>
        <v/>
      </c>
      <c r="N7" s="116"/>
      <c r="O7" s="116"/>
      <c r="P7" s="116"/>
    </row>
    <row r="8" spans="1:23" s="123" customFormat="1" ht="16.5" customHeight="1">
      <c r="A8" s="182">
        <v>1</v>
      </c>
      <c r="B8" s="119" t="str">
        <f>IF('2.Students Name'!C5="","",'2.Students Name'!C5)</f>
        <v/>
      </c>
      <c r="C8" s="120" t="str">
        <f>IF('2.Students Name'!D5="","",'2.Students Name'!D5)</f>
        <v/>
      </c>
      <c r="D8" s="185" t="str">
        <f>IF('2.Students Name'!$R5="NQ","",IF('2.Students Name'!$R5="I","",IF('2.Students Name'!$R5="T","",IF('6.Final'!N6="","",'6.Final'!N6))))</f>
        <v/>
      </c>
      <c r="E8" s="186" t="str">
        <f>IF('2.Students Name'!$R5="NQ","",IF('2.Students Name'!$R5="I","",IF('2.Students Name'!$R5="T","",IF('6.Final'!P6="","",'6.Final'!P6))))</f>
        <v/>
      </c>
      <c r="F8" s="186" t="str">
        <f>IF('2.Students Name'!$R5="NQ","",IF('2.Students Name'!$R5="I","",IF('2.Students Name'!$R5="T","",IF('6.Final'!R6="","",'6.Final'!R6))))</f>
        <v/>
      </c>
      <c r="G8" s="184" t="str">
        <f>IF('6.Final'!S6="","",'6.Final'!S6)</f>
        <v/>
      </c>
      <c r="H8" s="121"/>
      <c r="I8" s="466" t="s">
        <v>691</v>
      </c>
      <c r="J8" s="466"/>
      <c r="K8" s="466"/>
      <c r="L8" s="466"/>
      <c r="M8" s="121" t="str">
        <f>IF(Q10="","",Q10)</f>
        <v/>
      </c>
      <c r="N8" s="122"/>
      <c r="O8" s="122"/>
      <c r="P8" s="122"/>
    </row>
    <row r="9" spans="1:23" s="123" customFormat="1" ht="16.5" customHeight="1">
      <c r="A9" s="182">
        <v>2</v>
      </c>
      <c r="B9" s="119" t="str">
        <f>IF('2.Students Name'!C6="","",'2.Students Name'!C6)</f>
        <v/>
      </c>
      <c r="C9" s="120" t="str">
        <f>IF('2.Students Name'!D6="","",'2.Students Name'!D6)</f>
        <v/>
      </c>
      <c r="D9" s="185" t="str">
        <f>IF('2.Students Name'!$R6="NQ","",IF('2.Students Name'!$R6="I","",IF('2.Students Name'!$R6="T","",IF('6.Final'!N7="","",'6.Final'!N7))))</f>
        <v/>
      </c>
      <c r="E9" s="186" t="str">
        <f>IF('2.Students Name'!$R6="NQ","",IF('2.Students Name'!$R6="I","",IF('2.Students Name'!$R6="T","",IF('6.Final'!P7="","",'6.Final'!P7))))</f>
        <v/>
      </c>
      <c r="F9" s="186" t="str">
        <f>IF('2.Students Name'!$R6="NQ","",IF('2.Students Name'!$R6="I","",IF('2.Students Name'!$R6="T","",IF('6.Final'!R7="","",'6.Final'!R7))))</f>
        <v/>
      </c>
      <c r="G9" s="184" t="str">
        <f>IF('6.Final'!S7="","",'6.Final'!S7)</f>
        <v/>
      </c>
      <c r="H9" s="121"/>
      <c r="N9" s="122" t="s">
        <v>5</v>
      </c>
      <c r="O9" s="122"/>
      <c r="P9" s="122"/>
      <c r="Q9" s="123" t="str">
        <f>IF(COUNTA('2.Students Name'!C5:C49)=0,"",COUNTA('2.Students Name'!C5:C49)-Q22)</f>
        <v/>
      </c>
      <c r="R9" s="123" t="s">
        <v>6</v>
      </c>
    </row>
    <row r="10" spans="1:23" s="123" customFormat="1" ht="16.5" customHeight="1">
      <c r="A10" s="182">
        <v>3</v>
      </c>
      <c r="B10" s="119" t="str">
        <f>IF('2.Students Name'!C7="","",'2.Students Name'!C7)</f>
        <v/>
      </c>
      <c r="C10" s="120" t="str">
        <f>IF('2.Students Name'!D7="","",'2.Students Name'!D7)</f>
        <v/>
      </c>
      <c r="D10" s="185" t="str">
        <f>IF('2.Students Name'!$R7="NQ","",IF('2.Students Name'!$R7="I","",IF('2.Students Name'!$R7="T","",IF('6.Final'!N8="","",'6.Final'!N8))))</f>
        <v/>
      </c>
      <c r="E10" s="186" t="str">
        <f>IF('2.Students Name'!$R7="NQ","",IF('2.Students Name'!$R7="I","",IF('2.Students Name'!$R7="T","",IF('6.Final'!P8="","",'6.Final'!P8))))</f>
        <v/>
      </c>
      <c r="F10" s="186" t="str">
        <f>IF('2.Students Name'!$R7="NQ","",IF('2.Students Name'!$R7="I","",IF('2.Students Name'!$R7="T","",IF('6.Final'!R8="","",'6.Final'!R8))))</f>
        <v/>
      </c>
      <c r="G10" s="184" t="str">
        <f>IF('6.Final'!S8="","",'6.Final'!S8)</f>
        <v/>
      </c>
      <c r="H10" s="121"/>
      <c r="N10" s="122" t="s">
        <v>7</v>
      </c>
      <c r="O10" s="122"/>
      <c r="P10" s="122"/>
      <c r="Q10" s="123" t="str">
        <f>IF(Q9="","",Q9-Q20)</f>
        <v/>
      </c>
      <c r="R10" s="123" t="s">
        <v>6</v>
      </c>
    </row>
    <row r="11" spans="1:23" s="123" customFormat="1" ht="16.5" customHeight="1">
      <c r="A11" s="182">
        <v>4</v>
      </c>
      <c r="B11" s="119" t="str">
        <f>IF('2.Students Name'!C8="","",'2.Students Name'!C8)</f>
        <v/>
      </c>
      <c r="C11" s="120" t="str">
        <f>IF('2.Students Name'!D8="","",'2.Students Name'!D8)</f>
        <v/>
      </c>
      <c r="D11" s="185" t="str">
        <f>IF('2.Students Name'!$R8="NQ","",IF('2.Students Name'!$R8="I","",IF('2.Students Name'!$R8="T","",IF('6.Final'!N9="","",'6.Final'!N9))))</f>
        <v/>
      </c>
      <c r="E11" s="186" t="str">
        <f>IF('2.Students Name'!$R8="NQ","",IF('2.Students Name'!$R8="I","",IF('2.Students Name'!$R8="T","",IF('6.Final'!P9="","",'6.Final'!P9))))</f>
        <v/>
      </c>
      <c r="F11" s="186" t="str">
        <f>IF('2.Students Name'!$R8="NQ","",IF('2.Students Name'!$R8="I","",IF('2.Students Name'!$R8="T","",IF('6.Final'!R9="","",'6.Final'!R9))))</f>
        <v/>
      </c>
      <c r="G11" s="184" t="str">
        <f>IF('6.Final'!S9="","",'6.Final'!S9)</f>
        <v/>
      </c>
      <c r="H11" s="121"/>
      <c r="I11" s="464" t="s">
        <v>647</v>
      </c>
      <c r="J11" s="464"/>
      <c r="K11" s="467" t="s">
        <v>695</v>
      </c>
      <c r="L11" s="467"/>
      <c r="M11" s="467"/>
      <c r="N11" s="122"/>
      <c r="O11" s="122"/>
      <c r="P11" s="122"/>
    </row>
    <row r="12" spans="1:23" s="123" customFormat="1" ht="16.5" customHeight="1">
      <c r="A12" s="182">
        <v>5</v>
      </c>
      <c r="B12" s="119" t="str">
        <f>IF('2.Students Name'!C9="","",'2.Students Name'!C9)</f>
        <v/>
      </c>
      <c r="C12" s="120" t="str">
        <f>IF('2.Students Name'!D9="","",'2.Students Name'!D9)</f>
        <v/>
      </c>
      <c r="D12" s="185" t="str">
        <f>IF('2.Students Name'!$R9="NQ","",IF('2.Students Name'!$R9="I","",IF('2.Students Name'!$R9="T","",IF('6.Final'!N10="","",'6.Final'!N10))))</f>
        <v/>
      </c>
      <c r="E12" s="186" t="str">
        <f>IF('2.Students Name'!$R9="NQ","",IF('2.Students Name'!$R9="I","",IF('2.Students Name'!$R9="T","",IF('6.Final'!P10="","",'6.Final'!P10))))</f>
        <v/>
      </c>
      <c r="F12" s="186" t="str">
        <f>IF('2.Students Name'!$R9="NQ","",IF('2.Students Name'!$R9="I","",IF('2.Students Name'!$R9="T","",IF('6.Final'!R10="","",'6.Final'!R10))))</f>
        <v/>
      </c>
      <c r="G12" s="184" t="str">
        <f>IF('6.Final'!S10="","",'6.Final'!S10)</f>
        <v/>
      </c>
      <c r="H12" s="121"/>
      <c r="I12" s="464">
        <v>4</v>
      </c>
      <c r="J12" s="464"/>
      <c r="K12" s="452" t="str">
        <f t="shared" ref="K12:K21" si="0">IF(Q12="","",Q12)</f>
        <v/>
      </c>
      <c r="L12" s="452"/>
      <c r="M12" s="452"/>
      <c r="N12" s="122" t="s">
        <v>40</v>
      </c>
      <c r="O12" s="122"/>
      <c r="P12" s="122"/>
      <c r="Q12" s="123" t="str">
        <f>IF(COUNT($G$8:$G$52)=0,"",COUNTIF(G$8:G$52,"4"))</f>
        <v/>
      </c>
      <c r="R12" s="123" t="s">
        <v>6</v>
      </c>
    </row>
    <row r="13" spans="1:23" s="123" customFormat="1" ht="16.5" customHeight="1">
      <c r="A13" s="182">
        <v>6</v>
      </c>
      <c r="B13" s="119" t="str">
        <f>IF('2.Students Name'!C10="","",'2.Students Name'!C10)</f>
        <v/>
      </c>
      <c r="C13" s="120" t="str">
        <f>IF('2.Students Name'!D10="","",'2.Students Name'!D10)</f>
        <v/>
      </c>
      <c r="D13" s="185" t="str">
        <f>IF('2.Students Name'!$R10="NQ","",IF('2.Students Name'!$R10="I","",IF('2.Students Name'!$R10="T","",IF('6.Final'!N11="","",'6.Final'!N11))))</f>
        <v/>
      </c>
      <c r="E13" s="186" t="str">
        <f>IF('2.Students Name'!$R10="NQ","",IF('2.Students Name'!$R10="I","",IF('2.Students Name'!$R10="T","",IF('6.Final'!P11="","",'6.Final'!P11))))</f>
        <v/>
      </c>
      <c r="F13" s="186" t="str">
        <f>IF('2.Students Name'!$R10="NQ","",IF('2.Students Name'!$R10="I","",IF('2.Students Name'!$R10="T","",IF('6.Final'!R11="","",'6.Final'!R11))))</f>
        <v/>
      </c>
      <c r="G13" s="184" t="str">
        <f>IF('6.Final'!S11="","",'6.Final'!S11)</f>
        <v/>
      </c>
      <c r="H13" s="121"/>
      <c r="I13" s="464">
        <v>3.5</v>
      </c>
      <c r="J13" s="464"/>
      <c r="K13" s="452" t="str">
        <f t="shared" si="0"/>
        <v/>
      </c>
      <c r="L13" s="452"/>
      <c r="M13" s="452"/>
      <c r="N13" s="122" t="s">
        <v>41</v>
      </c>
      <c r="O13" s="122"/>
      <c r="P13" s="122"/>
      <c r="Q13" s="123" t="str">
        <f>IF(COUNT($G$8:$G$52)=0,"",COUNTIF(G$8:G$52,"3.5"))</f>
        <v/>
      </c>
      <c r="R13" s="123" t="s">
        <v>6</v>
      </c>
    </row>
    <row r="14" spans="1:23" s="123" customFormat="1" ht="16.5" customHeight="1">
      <c r="A14" s="182">
        <v>7</v>
      </c>
      <c r="B14" s="119" t="str">
        <f>IF('2.Students Name'!C11="","",'2.Students Name'!C11)</f>
        <v/>
      </c>
      <c r="C14" s="120" t="str">
        <f>IF('2.Students Name'!D11="","",'2.Students Name'!D11)</f>
        <v/>
      </c>
      <c r="D14" s="185" t="str">
        <f>IF('2.Students Name'!$R11="NQ","",IF('2.Students Name'!$R11="I","",IF('2.Students Name'!$R11="T","",IF('6.Final'!N12="","",'6.Final'!N12))))</f>
        <v/>
      </c>
      <c r="E14" s="186" t="str">
        <f>IF('2.Students Name'!$R11="NQ","",IF('2.Students Name'!$R11="I","",IF('2.Students Name'!$R11="T","",IF('6.Final'!P12="","",'6.Final'!P12))))</f>
        <v/>
      </c>
      <c r="F14" s="186" t="str">
        <f>IF('2.Students Name'!$R11="NQ","",IF('2.Students Name'!$R11="I","",IF('2.Students Name'!$R11="T","",IF('6.Final'!R12="","",'6.Final'!R12))))</f>
        <v/>
      </c>
      <c r="G14" s="184" t="str">
        <f>IF('6.Final'!S12="","",'6.Final'!S12)</f>
        <v/>
      </c>
      <c r="H14" s="121"/>
      <c r="I14" s="464">
        <v>3</v>
      </c>
      <c r="J14" s="464"/>
      <c r="K14" s="452" t="str">
        <f t="shared" si="0"/>
        <v/>
      </c>
      <c r="L14" s="452"/>
      <c r="M14" s="452"/>
      <c r="N14" s="122" t="s">
        <v>42</v>
      </c>
      <c r="O14" s="122"/>
      <c r="P14" s="122"/>
      <c r="Q14" s="123" t="str">
        <f>IF(COUNT($G$8:$G$52)=0,"",COUNTIF(G$8:G$52,"3"))</f>
        <v/>
      </c>
      <c r="R14" s="123" t="s">
        <v>6</v>
      </c>
    </row>
    <row r="15" spans="1:23" s="123" customFormat="1" ht="16.5" customHeight="1">
      <c r="A15" s="182">
        <v>8</v>
      </c>
      <c r="B15" s="119" t="str">
        <f>IF('2.Students Name'!C12="","",'2.Students Name'!C12)</f>
        <v/>
      </c>
      <c r="C15" s="120" t="str">
        <f>IF('2.Students Name'!D12="","",'2.Students Name'!D12)</f>
        <v/>
      </c>
      <c r="D15" s="185" t="str">
        <f>IF('2.Students Name'!$R12="NQ","",IF('2.Students Name'!$R12="I","",IF('2.Students Name'!$R12="T","",IF('6.Final'!N13="","",'6.Final'!N13))))</f>
        <v/>
      </c>
      <c r="E15" s="186" t="str">
        <f>IF('2.Students Name'!$R12="NQ","",IF('2.Students Name'!$R12="I","",IF('2.Students Name'!$R12="T","",IF('6.Final'!P13="","",'6.Final'!P13))))</f>
        <v/>
      </c>
      <c r="F15" s="186" t="str">
        <f>IF('2.Students Name'!$R12="NQ","",IF('2.Students Name'!$R12="I","",IF('2.Students Name'!$R12="T","",IF('6.Final'!R13="","",'6.Final'!R13))))</f>
        <v/>
      </c>
      <c r="G15" s="184" t="str">
        <f>IF('6.Final'!S13="","",'6.Final'!S13)</f>
        <v/>
      </c>
      <c r="H15" s="121"/>
      <c r="I15" s="464">
        <v>2.5</v>
      </c>
      <c r="J15" s="464"/>
      <c r="K15" s="452" t="str">
        <f t="shared" si="0"/>
        <v/>
      </c>
      <c r="L15" s="452"/>
      <c r="M15" s="452"/>
      <c r="N15" s="122" t="s">
        <v>43</v>
      </c>
      <c r="O15" s="122"/>
      <c r="P15" s="122"/>
      <c r="Q15" s="123" t="str">
        <f>IF(COUNT($G$8:$G$52)=0,"",COUNTIF(G$8:G$52,"2.5"))</f>
        <v/>
      </c>
      <c r="R15" s="123" t="s">
        <v>6</v>
      </c>
    </row>
    <row r="16" spans="1:23" s="123" customFormat="1" ht="16.5" customHeight="1">
      <c r="A16" s="182">
        <v>9</v>
      </c>
      <c r="B16" s="119" t="str">
        <f>IF('2.Students Name'!C13="","",'2.Students Name'!C13)</f>
        <v/>
      </c>
      <c r="C16" s="120" t="str">
        <f>IF('2.Students Name'!D13="","",'2.Students Name'!D13)</f>
        <v/>
      </c>
      <c r="D16" s="185" t="str">
        <f>IF('2.Students Name'!$R13="NQ","",IF('2.Students Name'!$R13="I","",IF('2.Students Name'!$R13="T","",IF('6.Final'!N14="","",'6.Final'!N14))))</f>
        <v/>
      </c>
      <c r="E16" s="186" t="str">
        <f>IF('2.Students Name'!$R13="NQ","",IF('2.Students Name'!$R13="I","",IF('2.Students Name'!$R13="T","",IF('6.Final'!P14="","",'6.Final'!P14))))</f>
        <v/>
      </c>
      <c r="F16" s="186" t="str">
        <f>IF('2.Students Name'!$R13="NQ","",IF('2.Students Name'!$R13="I","",IF('2.Students Name'!$R13="T","",IF('6.Final'!R14="","",'6.Final'!R14))))</f>
        <v/>
      </c>
      <c r="G16" s="184" t="str">
        <f>IF('6.Final'!S14="","",'6.Final'!S14)</f>
        <v/>
      </c>
      <c r="H16" s="121"/>
      <c r="I16" s="464">
        <v>2</v>
      </c>
      <c r="J16" s="464"/>
      <c r="K16" s="452" t="str">
        <f t="shared" si="0"/>
        <v/>
      </c>
      <c r="L16" s="452"/>
      <c r="M16" s="452"/>
      <c r="N16" s="122" t="s">
        <v>44</v>
      </c>
      <c r="O16" s="122"/>
      <c r="P16" s="122"/>
      <c r="Q16" s="123" t="str">
        <f>IF(COUNT($G$8:$G$52)=0,"",COUNTIF(G$8:G$52,"2"))</f>
        <v/>
      </c>
      <c r="R16" s="123" t="s">
        <v>6</v>
      </c>
    </row>
    <row r="17" spans="1:18" s="123" customFormat="1" ht="16.5" customHeight="1">
      <c r="A17" s="182">
        <v>10</v>
      </c>
      <c r="B17" s="119" t="str">
        <f>IF('2.Students Name'!C14="","",'2.Students Name'!C14)</f>
        <v/>
      </c>
      <c r="C17" s="120" t="str">
        <f>IF('2.Students Name'!D14="","",'2.Students Name'!D14)</f>
        <v/>
      </c>
      <c r="D17" s="185" t="str">
        <f>IF('2.Students Name'!$R14="NQ","",IF('2.Students Name'!$R14="I","",IF('2.Students Name'!$R14="T","",IF('6.Final'!N15="","",'6.Final'!N15))))</f>
        <v/>
      </c>
      <c r="E17" s="186" t="str">
        <f>IF('2.Students Name'!$R14="NQ","",IF('2.Students Name'!$R14="I","",IF('2.Students Name'!$R14="T","",IF('6.Final'!P15="","",'6.Final'!P15))))</f>
        <v/>
      </c>
      <c r="F17" s="186" t="str">
        <f>IF('2.Students Name'!$R14="NQ","",IF('2.Students Name'!$R14="I","",IF('2.Students Name'!$R14="T","",IF('6.Final'!R15="","",'6.Final'!R15))))</f>
        <v/>
      </c>
      <c r="G17" s="184" t="str">
        <f>IF('6.Final'!S15="","",'6.Final'!S15)</f>
        <v/>
      </c>
      <c r="H17" s="121"/>
      <c r="I17" s="464">
        <v>1.5</v>
      </c>
      <c r="J17" s="464"/>
      <c r="K17" s="452" t="str">
        <f t="shared" si="0"/>
        <v/>
      </c>
      <c r="L17" s="452"/>
      <c r="M17" s="452"/>
      <c r="N17" s="122" t="s">
        <v>45</v>
      </c>
      <c r="O17" s="122"/>
      <c r="P17" s="122"/>
      <c r="Q17" s="123" t="str">
        <f>IF(COUNT($G$8:$G$52)=0,"",COUNTIF(G$8:G$52,"1.5"))</f>
        <v/>
      </c>
      <c r="R17" s="123" t="s">
        <v>6</v>
      </c>
    </row>
    <row r="18" spans="1:18" s="123" customFormat="1" ht="16.5" customHeight="1">
      <c r="A18" s="182">
        <v>11</v>
      </c>
      <c r="B18" s="119" t="str">
        <f>IF('2.Students Name'!C15="","",'2.Students Name'!C15)</f>
        <v/>
      </c>
      <c r="C18" s="120" t="str">
        <f>IF('2.Students Name'!D15="","",'2.Students Name'!D15)</f>
        <v/>
      </c>
      <c r="D18" s="185" t="str">
        <f>IF('2.Students Name'!$R15="NQ","",IF('2.Students Name'!$R15="I","",IF('2.Students Name'!$R15="T","",IF('6.Final'!N16="","",'6.Final'!N16))))</f>
        <v/>
      </c>
      <c r="E18" s="186" t="str">
        <f>IF('2.Students Name'!$R15="NQ","",IF('2.Students Name'!$R15="I","",IF('2.Students Name'!$R15="T","",IF('6.Final'!P16="","",'6.Final'!P16))))</f>
        <v/>
      </c>
      <c r="F18" s="186" t="str">
        <f>IF('2.Students Name'!$R15="NQ","",IF('2.Students Name'!$R15="I","",IF('2.Students Name'!$R15="T","",IF('6.Final'!R16="","",'6.Final'!R16))))</f>
        <v/>
      </c>
      <c r="G18" s="184" t="str">
        <f>IF('6.Final'!S16="","",'6.Final'!S16)</f>
        <v/>
      </c>
      <c r="H18" s="121"/>
      <c r="I18" s="464">
        <v>1</v>
      </c>
      <c r="J18" s="464"/>
      <c r="K18" s="452" t="str">
        <f t="shared" si="0"/>
        <v/>
      </c>
      <c r="L18" s="452"/>
      <c r="M18" s="452"/>
      <c r="N18" s="122" t="s">
        <v>46</v>
      </c>
      <c r="O18" s="122"/>
      <c r="P18" s="122"/>
      <c r="Q18" s="123" t="str">
        <f>IF(COUNT($G$8:$G$52)=0,"",COUNTIF(G$8:G$52,"1"))</f>
        <v/>
      </c>
      <c r="R18" s="123" t="s">
        <v>6</v>
      </c>
    </row>
    <row r="19" spans="1:18" s="123" customFormat="1" ht="16.5" customHeight="1">
      <c r="A19" s="182">
        <v>12</v>
      </c>
      <c r="B19" s="119" t="str">
        <f>IF('2.Students Name'!C16="","",'2.Students Name'!C16)</f>
        <v/>
      </c>
      <c r="C19" s="120" t="str">
        <f>IF('2.Students Name'!D16="","",'2.Students Name'!D16)</f>
        <v/>
      </c>
      <c r="D19" s="185" t="str">
        <f>IF('2.Students Name'!$R16="NQ","",IF('2.Students Name'!$R16="I","",IF('2.Students Name'!$R16="T","",IF('6.Final'!N17="","",'6.Final'!N17))))</f>
        <v/>
      </c>
      <c r="E19" s="186" t="str">
        <f>IF('2.Students Name'!$R16="NQ","",IF('2.Students Name'!$R16="I","",IF('2.Students Name'!$R16="T","",IF('6.Final'!P17="","",'6.Final'!P17))))</f>
        <v/>
      </c>
      <c r="F19" s="186" t="str">
        <f>IF('2.Students Name'!$R16="NQ","",IF('2.Students Name'!$R16="I","",IF('2.Students Name'!$R16="T","",IF('6.Final'!R17="","",'6.Final'!R17))))</f>
        <v/>
      </c>
      <c r="G19" s="184" t="str">
        <f>IF('6.Final'!S17="","",'6.Final'!S17)</f>
        <v/>
      </c>
      <c r="H19" s="121"/>
      <c r="I19" s="464">
        <v>0</v>
      </c>
      <c r="J19" s="464"/>
      <c r="K19" s="452" t="str">
        <f t="shared" si="0"/>
        <v/>
      </c>
      <c r="L19" s="452"/>
      <c r="M19" s="452"/>
      <c r="N19" s="122" t="s">
        <v>47</v>
      </c>
      <c r="O19" s="122"/>
      <c r="P19" s="122"/>
      <c r="Q19" s="123" t="str">
        <f>IF(COUNT($G$8:$G$52)=0,"",COUNTIF(G$8:G$52,"0"))</f>
        <v/>
      </c>
      <c r="R19" s="123" t="s">
        <v>6</v>
      </c>
    </row>
    <row r="20" spans="1:18" s="123" customFormat="1" ht="16.5" customHeight="1">
      <c r="A20" s="182">
        <v>13</v>
      </c>
      <c r="B20" s="119" t="str">
        <f>IF('2.Students Name'!C17="","",'2.Students Name'!C17)</f>
        <v/>
      </c>
      <c r="C20" s="120" t="str">
        <f>IF('2.Students Name'!D17="","",'2.Students Name'!D17)</f>
        <v/>
      </c>
      <c r="D20" s="185" t="str">
        <f>IF('2.Students Name'!$R17="NQ","",IF('2.Students Name'!$R17="I","",IF('2.Students Name'!$R17="T","",IF('6.Final'!N18="","",'6.Final'!N18))))</f>
        <v/>
      </c>
      <c r="E20" s="186" t="str">
        <f>IF('2.Students Name'!$R17="NQ","",IF('2.Students Name'!$R17="I","",IF('2.Students Name'!$R17="T","",IF('6.Final'!P18="","",'6.Final'!P18))))</f>
        <v/>
      </c>
      <c r="F20" s="186" t="str">
        <f>IF('2.Students Name'!$R17="NQ","",IF('2.Students Name'!$R17="I","",IF('2.Students Name'!$R17="T","",IF('6.Final'!R18="","",'6.Final'!R18))))</f>
        <v/>
      </c>
      <c r="G20" s="184" t="str">
        <f>IF('6.Final'!S18="","",'6.Final'!S18)</f>
        <v/>
      </c>
      <c r="H20" s="121"/>
      <c r="I20" s="467" t="s">
        <v>697</v>
      </c>
      <c r="J20" s="467"/>
      <c r="K20" s="452">
        <f t="shared" si="0"/>
        <v>0</v>
      </c>
      <c r="L20" s="452"/>
      <c r="M20" s="452"/>
      <c r="N20" s="122" t="s">
        <v>48</v>
      </c>
      <c r="O20" s="122"/>
      <c r="P20" s="122"/>
      <c r="Q20" s="123">
        <f>IF(COUNTA($G$8:$G$52)=0,"",COUNTIF(G$8:G$52,"NQ"))</f>
        <v>0</v>
      </c>
      <c r="R20" s="123" t="s">
        <v>6</v>
      </c>
    </row>
    <row r="21" spans="1:18" s="123" customFormat="1" ht="16.5" customHeight="1">
      <c r="A21" s="182">
        <v>14</v>
      </c>
      <c r="B21" s="119" t="str">
        <f>IF('2.Students Name'!C18="","",'2.Students Name'!C18)</f>
        <v/>
      </c>
      <c r="C21" s="120" t="str">
        <f>IF('2.Students Name'!D18="","",'2.Students Name'!D18)</f>
        <v/>
      </c>
      <c r="D21" s="185" t="str">
        <f>IF('2.Students Name'!$R18="NQ","",IF('2.Students Name'!$R18="I","",IF('2.Students Name'!$R18="T","",IF('6.Final'!N19="","",'6.Final'!N19))))</f>
        <v/>
      </c>
      <c r="E21" s="186" t="str">
        <f>IF('2.Students Name'!$R18="NQ","",IF('2.Students Name'!$R18="I","",IF('2.Students Name'!$R18="T","",IF('6.Final'!P19="","",'6.Final'!P19))))</f>
        <v/>
      </c>
      <c r="F21" s="186" t="str">
        <f>IF('2.Students Name'!$R18="NQ","",IF('2.Students Name'!$R18="I","",IF('2.Students Name'!$R18="T","",IF('6.Final'!R19="","",'6.Final'!R19))))</f>
        <v/>
      </c>
      <c r="G21" s="184" t="str">
        <f>IF('6.Final'!S19="","",'6.Final'!S19)</f>
        <v/>
      </c>
      <c r="H21" s="121"/>
      <c r="I21" s="464" t="s">
        <v>696</v>
      </c>
      <c r="J21" s="464"/>
      <c r="K21" s="452">
        <f t="shared" si="0"/>
        <v>0</v>
      </c>
      <c r="L21" s="452"/>
      <c r="M21" s="452"/>
      <c r="N21" s="122" t="s">
        <v>49</v>
      </c>
      <c r="O21" s="122"/>
      <c r="P21" s="122"/>
      <c r="Q21" s="123">
        <f>IF(COUNTA($G$8:$G$52)=0,"",COUNTIF(G$8:G$52,"I"))</f>
        <v>0</v>
      </c>
      <c r="R21" s="123" t="s">
        <v>6</v>
      </c>
    </row>
    <row r="22" spans="1:18" s="123" customFormat="1" ht="16.5" customHeight="1">
      <c r="A22" s="182">
        <v>15</v>
      </c>
      <c r="B22" s="119" t="str">
        <f>IF('2.Students Name'!C19="","",'2.Students Name'!C19)</f>
        <v/>
      </c>
      <c r="C22" s="120" t="str">
        <f>IF('2.Students Name'!D19="","",'2.Students Name'!D19)</f>
        <v/>
      </c>
      <c r="D22" s="185" t="str">
        <f>IF('2.Students Name'!$R19="NQ","",IF('2.Students Name'!$R19="I","",IF('2.Students Name'!$R19="T","",IF('6.Final'!N20="","",'6.Final'!N20))))</f>
        <v/>
      </c>
      <c r="E22" s="186" t="str">
        <f>IF('2.Students Name'!$R19="NQ","",IF('2.Students Name'!$R19="I","",IF('2.Students Name'!$R19="T","",IF('6.Final'!P20="","",'6.Final'!P20))))</f>
        <v/>
      </c>
      <c r="F22" s="186" t="str">
        <f>IF('2.Students Name'!$R19="NQ","",IF('2.Students Name'!$R19="I","",IF('2.Students Name'!$R19="T","",IF('6.Final'!R20="","",'6.Final'!R20))))</f>
        <v/>
      </c>
      <c r="G22" s="184" t="str">
        <f>IF('6.Final'!S20="","",'6.Final'!S20)</f>
        <v/>
      </c>
      <c r="H22" s="121"/>
      <c r="I22" s="125"/>
      <c r="J22" s="124"/>
      <c r="K22" s="124"/>
      <c r="L22" s="124"/>
      <c r="M22" s="126"/>
      <c r="N22" s="122" t="s">
        <v>50</v>
      </c>
      <c r="O22" s="122"/>
      <c r="P22" s="122"/>
      <c r="Q22" s="123">
        <f>IF(COUNTA($G$8:$G$52)=0,"",COUNTIF(G$8:G$52,"T"))</f>
        <v>0</v>
      </c>
      <c r="R22" s="123" t="s">
        <v>6</v>
      </c>
    </row>
    <row r="23" spans="1:18" s="123" customFormat="1" ht="16.5" customHeight="1">
      <c r="A23" s="182">
        <v>16</v>
      </c>
      <c r="B23" s="119" t="str">
        <f>IF('2.Students Name'!C20="","",'2.Students Name'!C20)</f>
        <v/>
      </c>
      <c r="C23" s="120" t="str">
        <f>IF('2.Students Name'!D20="","",'2.Students Name'!D20)</f>
        <v/>
      </c>
      <c r="D23" s="185" t="str">
        <f>IF('2.Students Name'!$R20="NQ","",IF('2.Students Name'!$R20="I","",IF('2.Students Name'!$R20="T","",IF('6.Final'!N21="","",'6.Final'!N21))))</f>
        <v/>
      </c>
      <c r="E23" s="186" t="str">
        <f>IF('2.Students Name'!$R20="NQ","",IF('2.Students Name'!$R20="I","",IF('2.Students Name'!$R20="T","",IF('6.Final'!P21="","",'6.Final'!P21))))</f>
        <v/>
      </c>
      <c r="F23" s="186" t="str">
        <f>IF('2.Students Name'!$R20="NQ","",IF('2.Students Name'!$R20="I","",IF('2.Students Name'!$R20="T","",IF('6.Final'!R21="","",'6.Final'!R21))))</f>
        <v/>
      </c>
      <c r="G23" s="184" t="str">
        <f>IF('6.Final'!S21="","",'6.Final'!S21)</f>
        <v/>
      </c>
      <c r="H23" s="121"/>
      <c r="I23" s="127"/>
      <c r="J23" s="121"/>
      <c r="K23" s="121"/>
      <c r="L23" s="121"/>
      <c r="M23" s="121"/>
      <c r="N23" s="122"/>
      <c r="O23" s="122"/>
      <c r="P23" s="122"/>
    </row>
    <row r="24" spans="1:18" s="123" customFormat="1" ht="16.5" customHeight="1">
      <c r="A24" s="182">
        <v>17</v>
      </c>
      <c r="B24" s="119" t="str">
        <f>IF('2.Students Name'!C21="","",'2.Students Name'!C21)</f>
        <v/>
      </c>
      <c r="C24" s="120" t="str">
        <f>IF('2.Students Name'!D21="","",'2.Students Name'!D21)</f>
        <v/>
      </c>
      <c r="D24" s="185" t="str">
        <f>IF('2.Students Name'!$R21="NQ","",IF('2.Students Name'!$R21="I","",IF('2.Students Name'!$R21="T","",IF('6.Final'!N22="","",'6.Final'!N22))))</f>
        <v/>
      </c>
      <c r="E24" s="186" t="str">
        <f>IF('2.Students Name'!$R21="NQ","",IF('2.Students Name'!$R21="I","",IF('2.Students Name'!$R21="T","",IF('6.Final'!P22="","",'6.Final'!P22))))</f>
        <v/>
      </c>
      <c r="F24" s="186" t="str">
        <f>IF('2.Students Name'!$R21="NQ","",IF('2.Students Name'!$R21="I","",IF('2.Students Name'!$R21="T","",IF('6.Final'!R22="","",'6.Final'!R22))))</f>
        <v/>
      </c>
      <c r="G24" s="184" t="str">
        <f>IF('6.Final'!S22="","",'6.Final'!S22)</f>
        <v/>
      </c>
      <c r="H24" s="121"/>
      <c r="I24" s="423" t="s">
        <v>692</v>
      </c>
      <c r="J24" s="423"/>
      <c r="K24" s="423"/>
      <c r="L24" s="423"/>
      <c r="M24" s="423"/>
      <c r="N24" s="122"/>
      <c r="O24" s="122"/>
      <c r="P24" s="122"/>
    </row>
    <row r="25" spans="1:18" s="123" customFormat="1" ht="16.5" customHeight="1">
      <c r="A25" s="182">
        <v>18</v>
      </c>
      <c r="B25" s="119" t="str">
        <f>IF('2.Students Name'!C22="","",'2.Students Name'!C22)</f>
        <v/>
      </c>
      <c r="C25" s="120" t="str">
        <f>IF('2.Students Name'!D22="","",'2.Students Name'!D22)</f>
        <v/>
      </c>
      <c r="D25" s="185" t="str">
        <f>IF('2.Students Name'!$R22="NQ","",IF('2.Students Name'!$R22="I","",IF('2.Students Name'!$R22="T","",IF('6.Final'!N23="","",'6.Final'!N23))))</f>
        <v/>
      </c>
      <c r="E25" s="186" t="str">
        <f>IF('2.Students Name'!$R22="NQ","",IF('2.Students Name'!$R22="I","",IF('2.Students Name'!$R22="T","",IF('6.Final'!P23="","",'6.Final'!P23))))</f>
        <v/>
      </c>
      <c r="F25" s="186" t="str">
        <f>IF('2.Students Name'!$R22="NQ","",IF('2.Students Name'!$R22="I","",IF('2.Students Name'!$R22="T","",IF('6.Final'!R23="","",'6.Final'!R23))))</f>
        <v/>
      </c>
      <c r="G25" s="184" t="str">
        <f>IF('6.Final'!S23="","",'6.Final'!S23)</f>
        <v/>
      </c>
      <c r="H25" s="121"/>
      <c r="I25" s="420" t="str">
        <f>CONCATENATE("(",'1.Basic Info'!$D$17,")")</f>
        <v>()</v>
      </c>
      <c r="J25" s="420"/>
      <c r="K25" s="420"/>
      <c r="L25" s="420"/>
      <c r="M25" s="420"/>
      <c r="N25" s="122"/>
      <c r="O25" s="122"/>
      <c r="P25" s="122"/>
    </row>
    <row r="26" spans="1:18" s="123" customFormat="1" ht="16.5" customHeight="1">
      <c r="A26" s="182">
        <v>19</v>
      </c>
      <c r="B26" s="119" t="str">
        <f>IF('2.Students Name'!C23="","",'2.Students Name'!C23)</f>
        <v/>
      </c>
      <c r="C26" s="120" t="str">
        <f>IF('2.Students Name'!D23="","",'2.Students Name'!D23)</f>
        <v/>
      </c>
      <c r="D26" s="185" t="str">
        <f>IF('2.Students Name'!$R23="NQ","",IF('2.Students Name'!$R23="I","",IF('2.Students Name'!$R23="T","",IF('6.Final'!N24="","",'6.Final'!N24))))</f>
        <v/>
      </c>
      <c r="E26" s="186" t="str">
        <f>IF('2.Students Name'!$R23="NQ","",IF('2.Students Name'!$R23="I","",IF('2.Students Name'!$R23="T","",IF('6.Final'!P24="","",'6.Final'!P24))))</f>
        <v/>
      </c>
      <c r="F26" s="186" t="str">
        <f>IF('2.Students Name'!$R23="NQ","",IF('2.Students Name'!$R23="I","",IF('2.Students Name'!$R23="T","",IF('6.Final'!R24="","",'6.Final'!R24))))</f>
        <v/>
      </c>
      <c r="G26" s="184" t="str">
        <f>IF('6.Final'!S24="","",'6.Final'!S24)</f>
        <v/>
      </c>
      <c r="H26" s="121"/>
      <c r="I26" s="436" t="s">
        <v>662</v>
      </c>
      <c r="J26" s="436"/>
      <c r="K26" s="436"/>
      <c r="L26" s="436"/>
      <c r="M26" s="436"/>
      <c r="N26" s="122"/>
      <c r="O26" s="122"/>
      <c r="P26" s="122"/>
    </row>
    <row r="27" spans="1:18" s="123" customFormat="1" ht="16.5" customHeight="1">
      <c r="A27" s="182">
        <v>20</v>
      </c>
      <c r="B27" s="119" t="str">
        <f>IF('2.Students Name'!C24="","",'2.Students Name'!C24)</f>
        <v/>
      </c>
      <c r="C27" s="120" t="str">
        <f>IF('2.Students Name'!D24="","",'2.Students Name'!D24)</f>
        <v/>
      </c>
      <c r="D27" s="185" t="str">
        <f>IF('2.Students Name'!$R24="NQ","",IF('2.Students Name'!$R24="I","",IF('2.Students Name'!$R24="T","",IF('6.Final'!N25="","",'6.Final'!N25))))</f>
        <v/>
      </c>
      <c r="E27" s="186" t="str">
        <f>IF('2.Students Name'!$R24="NQ","",IF('2.Students Name'!$R24="I","",IF('2.Students Name'!$R24="T","",IF('6.Final'!P25="","",'6.Final'!P25))))</f>
        <v/>
      </c>
      <c r="F27" s="186" t="str">
        <f>IF('2.Students Name'!$R24="NQ","",IF('2.Students Name'!$R24="I","",IF('2.Students Name'!$R24="T","",IF('6.Final'!R25="","",'6.Final'!R25))))</f>
        <v/>
      </c>
      <c r="G27" s="184" t="str">
        <f>IF('6.Final'!S25="","",'6.Final'!S25)</f>
        <v/>
      </c>
      <c r="H27" s="121"/>
      <c r="I27" s="128"/>
      <c r="J27" s="121"/>
      <c r="K27" s="121"/>
      <c r="L27" s="121"/>
      <c r="M27" s="121"/>
      <c r="N27" s="122"/>
      <c r="O27" s="122"/>
      <c r="P27" s="122"/>
    </row>
    <row r="28" spans="1:18" s="123" customFormat="1" ht="16.5" customHeight="1">
      <c r="A28" s="182">
        <v>21</v>
      </c>
      <c r="B28" s="119" t="str">
        <f>IF('2.Students Name'!C25="","",'2.Students Name'!C25)</f>
        <v/>
      </c>
      <c r="C28" s="120" t="str">
        <f>IF('2.Students Name'!D25="","",'2.Students Name'!D25)</f>
        <v/>
      </c>
      <c r="D28" s="185" t="str">
        <f>IF('2.Students Name'!$R25="NQ","",IF('2.Students Name'!$R25="I","",IF('2.Students Name'!$R25="T","",IF('6.Final'!N26="","",'6.Final'!N26))))</f>
        <v/>
      </c>
      <c r="E28" s="186" t="str">
        <f>IF('2.Students Name'!$R25="NQ","",IF('2.Students Name'!$R25="I","",IF('2.Students Name'!$R25="T","",IF('6.Final'!P26="","",'6.Final'!P26))))</f>
        <v/>
      </c>
      <c r="F28" s="186" t="str">
        <f>IF('2.Students Name'!$R25="NQ","",IF('2.Students Name'!$R25="I","",IF('2.Students Name'!$R25="T","",IF('6.Final'!R26="","",'6.Final'!R26))))</f>
        <v/>
      </c>
      <c r="G28" s="184" t="str">
        <f>IF('6.Final'!S26="","",'6.Final'!S26)</f>
        <v/>
      </c>
      <c r="H28" s="121"/>
      <c r="I28" s="128"/>
      <c r="J28" s="121"/>
      <c r="K28" s="121"/>
      <c r="L28" s="121"/>
      <c r="M28" s="121"/>
      <c r="N28" s="122"/>
      <c r="O28" s="122"/>
      <c r="P28" s="122"/>
    </row>
    <row r="29" spans="1:18" s="123" customFormat="1" ht="16.5" customHeight="1">
      <c r="A29" s="182">
        <v>22</v>
      </c>
      <c r="B29" s="119" t="str">
        <f>IF('2.Students Name'!C26="","",'2.Students Name'!C26)</f>
        <v/>
      </c>
      <c r="C29" s="120" t="str">
        <f>IF('2.Students Name'!D26="","",'2.Students Name'!D26)</f>
        <v/>
      </c>
      <c r="D29" s="185" t="str">
        <f>IF('2.Students Name'!$R26="NQ","",IF('2.Students Name'!$R26="I","",IF('2.Students Name'!$R26="T","",IF('6.Final'!N27="","",'6.Final'!N27))))</f>
        <v/>
      </c>
      <c r="E29" s="186" t="str">
        <f>IF('2.Students Name'!$R26="NQ","",IF('2.Students Name'!$R26="I","",IF('2.Students Name'!$R26="T","",IF('6.Final'!P27="","",'6.Final'!P27))))</f>
        <v/>
      </c>
      <c r="F29" s="186" t="str">
        <f>IF('2.Students Name'!$R26="NQ","",IF('2.Students Name'!$R26="I","",IF('2.Students Name'!$R26="T","",IF('6.Final'!R27="","",'6.Final'!R27))))</f>
        <v/>
      </c>
      <c r="G29" s="184" t="str">
        <f>IF('6.Final'!S27="","",'6.Final'!S27)</f>
        <v/>
      </c>
      <c r="H29" s="121"/>
      <c r="I29" s="423" t="s">
        <v>692</v>
      </c>
      <c r="J29" s="423"/>
      <c r="K29" s="423"/>
      <c r="L29" s="423"/>
      <c r="M29" s="423"/>
      <c r="N29" s="122"/>
      <c r="O29" s="122"/>
      <c r="P29" s="122"/>
    </row>
    <row r="30" spans="1:18" s="123" customFormat="1" ht="16.5" customHeight="1">
      <c r="A30" s="182">
        <v>23</v>
      </c>
      <c r="B30" s="119" t="str">
        <f>IF('2.Students Name'!C27="","",'2.Students Name'!C27)</f>
        <v/>
      </c>
      <c r="C30" s="120" t="str">
        <f>IF('2.Students Name'!D27="","",'2.Students Name'!D27)</f>
        <v/>
      </c>
      <c r="D30" s="185" t="str">
        <f>IF('2.Students Name'!$R27="NQ","",IF('2.Students Name'!$R27="I","",IF('2.Students Name'!$R27="T","",IF('6.Final'!N28="","",'6.Final'!N28))))</f>
        <v/>
      </c>
      <c r="E30" s="186" t="str">
        <f>IF('2.Students Name'!$R27="NQ","",IF('2.Students Name'!$R27="I","",IF('2.Students Name'!$R27="T","",IF('6.Final'!P28="","",'6.Final'!P28))))</f>
        <v/>
      </c>
      <c r="F30" s="186" t="str">
        <f>IF('2.Students Name'!$R27="NQ","",IF('2.Students Name'!$R27="I","",IF('2.Students Name'!$R27="T","",IF('6.Final'!R28="","",'6.Final'!R28))))</f>
        <v/>
      </c>
      <c r="G30" s="184" t="str">
        <f>IF('6.Final'!S28="","",'6.Final'!S28)</f>
        <v/>
      </c>
      <c r="H30" s="121"/>
      <c r="I30" s="420" t="str">
        <f>CONCATENATE("(",'1.Basic Info'!$D$27,")")</f>
        <v>(Mrs. Kitiya  Middleton)</v>
      </c>
      <c r="J30" s="420"/>
      <c r="K30" s="420"/>
      <c r="L30" s="420"/>
      <c r="M30" s="420"/>
      <c r="N30" s="122"/>
      <c r="O30" s="122"/>
      <c r="P30" s="122"/>
    </row>
    <row r="31" spans="1:18" s="123" customFormat="1" ht="16.5" customHeight="1">
      <c r="A31" s="182">
        <v>24</v>
      </c>
      <c r="B31" s="119" t="str">
        <f>IF('2.Students Name'!C28="","",'2.Students Name'!C28)</f>
        <v/>
      </c>
      <c r="C31" s="120" t="str">
        <f>IF('2.Students Name'!D28="","",'2.Students Name'!D28)</f>
        <v/>
      </c>
      <c r="D31" s="185" t="str">
        <f>IF('2.Students Name'!$R28="NQ","",IF('2.Students Name'!$R28="I","",IF('2.Students Name'!$R28="T","",IF('6.Final'!N29="","",'6.Final'!N29))))</f>
        <v/>
      </c>
      <c r="E31" s="186" t="str">
        <f>IF('2.Students Name'!$R28="NQ","",IF('2.Students Name'!$R28="I","",IF('2.Students Name'!$R28="T","",IF('6.Final'!P29="","",'6.Final'!P29))))</f>
        <v/>
      </c>
      <c r="F31" s="186" t="str">
        <f>IF('2.Students Name'!$R28="NQ","",IF('2.Students Name'!$R28="I","",IF('2.Students Name'!$R28="T","",IF('6.Final'!R29="","",'6.Final'!R29))))</f>
        <v/>
      </c>
      <c r="G31" s="184" t="str">
        <f>IF('6.Final'!S29="","",'6.Final'!S29)</f>
        <v/>
      </c>
      <c r="H31" s="121"/>
      <c r="I31" s="423" t="s">
        <v>641</v>
      </c>
      <c r="J31" s="423"/>
      <c r="K31" s="423"/>
      <c r="L31" s="423"/>
      <c r="M31" s="423"/>
      <c r="N31" s="122"/>
      <c r="O31" s="122"/>
      <c r="P31" s="122"/>
    </row>
    <row r="32" spans="1:18" s="123" customFormat="1" ht="16.5" customHeight="1">
      <c r="A32" s="182">
        <v>25</v>
      </c>
      <c r="B32" s="119" t="str">
        <f>IF('2.Students Name'!C29="","",'2.Students Name'!C29)</f>
        <v/>
      </c>
      <c r="C32" s="120" t="str">
        <f>IF('2.Students Name'!D29="","",'2.Students Name'!D29)</f>
        <v/>
      </c>
      <c r="D32" s="185" t="str">
        <f>IF('2.Students Name'!$R29="NQ","",IF('2.Students Name'!$R29="I","",IF('2.Students Name'!$R29="T","",IF('6.Final'!N30="","",'6.Final'!N30))))</f>
        <v/>
      </c>
      <c r="E32" s="186" t="str">
        <f>IF('2.Students Name'!$R29="NQ","",IF('2.Students Name'!$R29="I","",IF('2.Students Name'!$R29="T","",IF('6.Final'!P30="","",'6.Final'!P30))))</f>
        <v/>
      </c>
      <c r="F32" s="186" t="str">
        <f>IF('2.Students Name'!$R29="NQ","",IF('2.Students Name'!$R29="I","",IF('2.Students Name'!$R29="T","",IF('6.Final'!R30="","",'6.Final'!R30))))</f>
        <v/>
      </c>
      <c r="G32" s="184" t="str">
        <f>IF('6.Final'!S30="","",'6.Final'!S30)</f>
        <v/>
      </c>
      <c r="H32" s="121"/>
      <c r="I32" s="129"/>
      <c r="J32" s="121"/>
      <c r="K32" s="121"/>
      <c r="L32" s="121"/>
      <c r="M32" s="121"/>
      <c r="N32" s="122"/>
      <c r="O32" s="122"/>
      <c r="P32" s="122"/>
    </row>
    <row r="33" spans="1:16" s="123" customFormat="1" ht="16.5" customHeight="1">
      <c r="A33" s="182">
        <v>26</v>
      </c>
      <c r="B33" s="119" t="str">
        <f>IF('2.Students Name'!C30="","",'2.Students Name'!C30)</f>
        <v/>
      </c>
      <c r="C33" s="120" t="str">
        <f>IF('2.Students Name'!D30="","",'2.Students Name'!D30)</f>
        <v/>
      </c>
      <c r="D33" s="185" t="str">
        <f>IF('2.Students Name'!$R30="NQ","",IF('2.Students Name'!$R30="I","",IF('2.Students Name'!$R30="T","",IF('6.Final'!N31="","",'6.Final'!N31))))</f>
        <v/>
      </c>
      <c r="E33" s="186" t="str">
        <f>IF('2.Students Name'!$R30="NQ","",IF('2.Students Name'!$R30="I","",IF('2.Students Name'!$R30="T","",IF('6.Final'!P31="","",'6.Final'!P31))))</f>
        <v/>
      </c>
      <c r="F33" s="186" t="str">
        <f>IF('2.Students Name'!$R30="NQ","",IF('2.Students Name'!$R30="I","",IF('2.Students Name'!$R30="T","",IF('6.Final'!R31="","",'6.Final'!R31))))</f>
        <v/>
      </c>
      <c r="G33" s="184" t="str">
        <f>IF('6.Final'!S31="","",'6.Final'!S31)</f>
        <v/>
      </c>
      <c r="H33" s="121"/>
      <c r="I33" s="127"/>
      <c r="J33" s="121"/>
      <c r="K33" s="121"/>
      <c r="L33" s="121"/>
      <c r="M33" s="121"/>
      <c r="N33" s="122"/>
      <c r="O33" s="122"/>
      <c r="P33" s="122"/>
    </row>
    <row r="34" spans="1:16" s="123" customFormat="1" ht="16.5" customHeight="1">
      <c r="A34" s="182">
        <v>27</v>
      </c>
      <c r="B34" s="119" t="str">
        <f>IF('2.Students Name'!C31="","",'2.Students Name'!C31)</f>
        <v/>
      </c>
      <c r="C34" s="120" t="str">
        <f>IF('2.Students Name'!D31="","",'2.Students Name'!D31)</f>
        <v/>
      </c>
      <c r="D34" s="185" t="str">
        <f>IF('2.Students Name'!$R31="NQ","",IF('2.Students Name'!$R31="I","",IF('2.Students Name'!$R31="T","",IF('6.Final'!N32="","",'6.Final'!N32))))</f>
        <v/>
      </c>
      <c r="E34" s="186" t="str">
        <f>IF('2.Students Name'!$R31="NQ","",IF('2.Students Name'!$R31="I","",IF('2.Students Name'!$R31="T","",IF('6.Final'!P32="","",'6.Final'!P32))))</f>
        <v/>
      </c>
      <c r="F34" s="186" t="str">
        <f>IF('2.Students Name'!$R31="NQ","",IF('2.Students Name'!$R31="I","",IF('2.Students Name'!$R31="T","",IF('6.Final'!R32="","",'6.Final'!R32))))</f>
        <v/>
      </c>
      <c r="G34" s="184" t="str">
        <f>IF('6.Final'!S32="","",'6.Final'!S32)</f>
        <v/>
      </c>
      <c r="H34" s="121"/>
      <c r="I34" s="70" t="str">
        <f>IF(รอง="","","….............................................")</f>
        <v/>
      </c>
      <c r="J34" s="66"/>
      <c r="K34" s="66"/>
      <c r="L34" s="66"/>
      <c r="M34" s="66"/>
      <c r="N34" s="122"/>
      <c r="O34" s="122"/>
      <c r="P34" s="122"/>
    </row>
    <row r="35" spans="1:16" s="123" customFormat="1" ht="16.5" customHeight="1">
      <c r="A35" s="182">
        <v>28</v>
      </c>
      <c r="B35" s="119" t="str">
        <f>IF('2.Students Name'!C32="","",'2.Students Name'!C32)</f>
        <v/>
      </c>
      <c r="C35" s="120" t="str">
        <f>IF('2.Students Name'!D32="","",'2.Students Name'!D32)</f>
        <v/>
      </c>
      <c r="D35" s="185" t="str">
        <f>IF('2.Students Name'!$R32="NQ","",IF('2.Students Name'!$R32="I","",IF('2.Students Name'!$R32="T","",IF('6.Final'!N33="","",'6.Final'!N33))))</f>
        <v/>
      </c>
      <c r="E35" s="186" t="str">
        <f>IF('2.Students Name'!$R32="NQ","",IF('2.Students Name'!$R32="I","",IF('2.Students Name'!$R32="T","",IF('6.Final'!P33="","",'6.Final'!P33))))</f>
        <v/>
      </c>
      <c r="F35" s="186" t="str">
        <f>IF('2.Students Name'!$R32="NQ","",IF('2.Students Name'!$R32="I","",IF('2.Students Name'!$R32="T","",IF('6.Final'!R33="","",'6.Final'!R33))))</f>
        <v/>
      </c>
      <c r="G35" s="184" t="str">
        <f>IF('6.Final'!S33="","",'6.Final'!S33)</f>
        <v/>
      </c>
      <c r="H35" s="121"/>
      <c r="I35" s="420" t="str">
        <f>IF(รอง="","",CONCATENATE("(",รอง,")"))</f>
        <v/>
      </c>
      <c r="J35" s="420"/>
      <c r="K35" s="420"/>
      <c r="L35" s="420"/>
      <c r="M35" s="420"/>
      <c r="N35" s="122"/>
      <c r="O35" s="122"/>
      <c r="P35" s="122"/>
    </row>
    <row r="36" spans="1:16" s="123" customFormat="1" ht="16.5" customHeight="1">
      <c r="A36" s="182">
        <v>29</v>
      </c>
      <c r="B36" s="119" t="str">
        <f>IF('2.Students Name'!C33="","",'2.Students Name'!C33)</f>
        <v/>
      </c>
      <c r="C36" s="120" t="str">
        <f>IF('2.Students Name'!D33="","",'2.Students Name'!D33)</f>
        <v/>
      </c>
      <c r="D36" s="185" t="str">
        <f>IF('2.Students Name'!$R33="NQ","",IF('2.Students Name'!$R33="I","",IF('2.Students Name'!$R33="T","",IF('6.Final'!N34="","",'6.Final'!N34))))</f>
        <v/>
      </c>
      <c r="E36" s="186" t="str">
        <f>IF('2.Students Name'!$R33="NQ","",IF('2.Students Name'!$R33="I","",IF('2.Students Name'!$R33="T","",IF('6.Final'!P34="","",'6.Final'!P34))))</f>
        <v/>
      </c>
      <c r="F36" s="186" t="str">
        <f>IF('2.Students Name'!$R33="NQ","",IF('2.Students Name'!$R33="I","",IF('2.Students Name'!$R33="T","",IF('6.Final'!R34="","",'6.Final'!R34))))</f>
        <v/>
      </c>
      <c r="G36" s="184" t="str">
        <f>IF('6.Final'!S34="","",'6.Final'!S34)</f>
        <v/>
      </c>
      <c r="H36" s="121"/>
      <c r="I36" s="420" t="str">
        <f>IF(รอง="","","Assistant Director")</f>
        <v/>
      </c>
      <c r="J36" s="420"/>
      <c r="K36" s="420"/>
      <c r="L36" s="420"/>
      <c r="M36" s="420"/>
      <c r="N36" s="122"/>
      <c r="O36" s="122"/>
      <c r="P36" s="122"/>
    </row>
    <row r="37" spans="1:16" s="123" customFormat="1" ht="16.5" customHeight="1">
      <c r="A37" s="182">
        <v>30</v>
      </c>
      <c r="B37" s="119" t="str">
        <f>IF('2.Students Name'!C34="","",'2.Students Name'!C34)</f>
        <v/>
      </c>
      <c r="C37" s="120" t="str">
        <f>IF('2.Students Name'!D34="","",'2.Students Name'!D34)</f>
        <v/>
      </c>
      <c r="D37" s="185" t="str">
        <f>IF('2.Students Name'!$R34="NQ","",IF('2.Students Name'!$R34="I","",IF('2.Students Name'!$R34="T","",IF('6.Final'!N35="","",'6.Final'!N35))))</f>
        <v/>
      </c>
      <c r="E37" s="186" t="str">
        <f>IF('2.Students Name'!$R34="NQ","",IF('2.Students Name'!$R34="I","",IF('2.Students Name'!$R34="T","",IF('6.Final'!P35="","",'6.Final'!P35))))</f>
        <v/>
      </c>
      <c r="F37" s="186" t="str">
        <f>IF('2.Students Name'!$R34="NQ","",IF('2.Students Name'!$R34="I","",IF('2.Students Name'!$R34="T","",IF('6.Final'!R35="","",'6.Final'!R35))))</f>
        <v/>
      </c>
      <c r="G37" s="184" t="str">
        <f>IF('6.Final'!S35="","",'6.Final'!S35)</f>
        <v/>
      </c>
      <c r="H37" s="121"/>
      <c r="I37" s="420" t="str">
        <f>IF(รอง="","","Academic Department")</f>
        <v/>
      </c>
      <c r="J37" s="420"/>
      <c r="K37" s="420"/>
      <c r="L37" s="420"/>
      <c r="M37" s="420"/>
      <c r="N37" s="122"/>
      <c r="O37" s="122"/>
      <c r="P37" s="122"/>
    </row>
    <row r="38" spans="1:16" s="123" customFormat="1" ht="16.5" customHeight="1">
      <c r="A38" s="182">
        <v>31</v>
      </c>
      <c r="B38" s="119" t="str">
        <f>IF('2.Students Name'!C35="","",'2.Students Name'!C35)</f>
        <v/>
      </c>
      <c r="C38" s="120" t="str">
        <f>IF('2.Students Name'!D35="","",'2.Students Name'!D35)</f>
        <v/>
      </c>
      <c r="D38" s="185" t="str">
        <f>IF('2.Students Name'!$R35="NQ","",IF('2.Students Name'!$R35="I","",IF('2.Students Name'!$R35="T","",IF('6.Final'!N36="","",'6.Final'!N36))))</f>
        <v/>
      </c>
      <c r="E38" s="186" t="str">
        <f>IF('2.Students Name'!$R35="NQ","",IF('2.Students Name'!$R35="I","",IF('2.Students Name'!$R35="T","",IF('6.Final'!P36="","",'6.Final'!P36))))</f>
        <v/>
      </c>
      <c r="F38" s="186" t="str">
        <f>IF('2.Students Name'!$R35="NQ","",IF('2.Students Name'!$R35="I","",IF('2.Students Name'!$R35="T","",IF('6.Final'!R36="","",'6.Final'!R36))))</f>
        <v/>
      </c>
      <c r="G38" s="184" t="str">
        <f>IF('6.Final'!S36="","",'6.Final'!S36)</f>
        <v/>
      </c>
      <c r="H38" s="121"/>
      <c r="I38" s="70"/>
      <c r="J38" s="76"/>
      <c r="K38" s="66"/>
      <c r="L38" s="66"/>
      <c r="M38" s="66"/>
      <c r="N38" s="122"/>
      <c r="O38" s="122"/>
      <c r="P38" s="122"/>
    </row>
    <row r="39" spans="1:16" s="123" customFormat="1" ht="16.5" customHeight="1">
      <c r="A39" s="182">
        <v>32</v>
      </c>
      <c r="B39" s="119" t="str">
        <f>IF('2.Students Name'!C36="","",'2.Students Name'!C36)</f>
        <v/>
      </c>
      <c r="C39" s="120" t="str">
        <f>IF('2.Students Name'!D36="","",'2.Students Name'!D36)</f>
        <v/>
      </c>
      <c r="D39" s="185" t="str">
        <f>IF('2.Students Name'!$R36="NQ","",IF('2.Students Name'!$R36="I","",IF('2.Students Name'!$R36="T","",IF('6.Final'!N37="","",'6.Final'!N37))))</f>
        <v/>
      </c>
      <c r="E39" s="186" t="str">
        <f>IF('2.Students Name'!$R36="NQ","",IF('2.Students Name'!$R36="I","",IF('2.Students Name'!$R36="T","",IF('6.Final'!P37="","",'6.Final'!P37))))</f>
        <v/>
      </c>
      <c r="F39" s="186" t="str">
        <f>IF('2.Students Name'!$R36="NQ","",IF('2.Students Name'!$R36="I","",IF('2.Students Name'!$R36="T","",IF('6.Final'!R37="","",'6.Final'!R37))))</f>
        <v/>
      </c>
      <c r="G39" s="184" t="str">
        <f>IF('6.Final'!S37="","",'6.Final'!S37)</f>
        <v/>
      </c>
      <c r="H39" s="121"/>
      <c r="I39" s="70"/>
      <c r="J39" s="76"/>
      <c r="K39" s="66"/>
      <c r="L39" s="66"/>
      <c r="M39" s="66"/>
      <c r="N39" s="122"/>
      <c r="O39" s="122"/>
      <c r="P39" s="122"/>
    </row>
    <row r="40" spans="1:16" s="123" customFormat="1" ht="16.5" customHeight="1">
      <c r="A40" s="182">
        <v>33</v>
      </c>
      <c r="B40" s="119" t="str">
        <f>IF('2.Students Name'!C37="","",'2.Students Name'!C37)</f>
        <v/>
      </c>
      <c r="C40" s="120" t="str">
        <f>IF('2.Students Name'!D37="","",'2.Students Name'!D37)</f>
        <v/>
      </c>
      <c r="D40" s="185" t="str">
        <f>IF('2.Students Name'!$R37="NQ","",IF('2.Students Name'!$R37="I","",IF('2.Students Name'!$R37="T","",IF('6.Final'!N38="","",'6.Final'!N38))))</f>
        <v/>
      </c>
      <c r="E40" s="186" t="str">
        <f>IF('2.Students Name'!$R37="NQ","",IF('2.Students Name'!$R37="I","",IF('2.Students Name'!$R37="T","",IF('6.Final'!P38="","",'6.Final'!P38))))</f>
        <v/>
      </c>
      <c r="F40" s="186" t="str">
        <f>IF('2.Students Name'!$R37="NQ","",IF('2.Students Name'!$R37="I","",IF('2.Students Name'!$R37="T","",IF('6.Final'!R38="","",'6.Final'!R38))))</f>
        <v/>
      </c>
      <c r="G40" s="184" t="str">
        <f>IF('6.Final'!S38="","",'6.Final'!S38)</f>
        <v/>
      </c>
      <c r="H40" s="121"/>
      <c r="I40" s="70"/>
      <c r="J40" s="76"/>
      <c r="K40" s="66"/>
      <c r="L40" s="66"/>
      <c r="M40" s="66"/>
      <c r="N40" s="122"/>
      <c r="O40" s="122"/>
      <c r="P40" s="122"/>
    </row>
    <row r="41" spans="1:16" s="123" customFormat="1" ht="16.5" customHeight="1">
      <c r="A41" s="182">
        <v>34</v>
      </c>
      <c r="B41" s="119" t="str">
        <f>IF('2.Students Name'!C38="","",'2.Students Name'!C38)</f>
        <v/>
      </c>
      <c r="C41" s="120" t="str">
        <f>IF('2.Students Name'!D38="","",'2.Students Name'!D38)</f>
        <v/>
      </c>
      <c r="D41" s="185" t="str">
        <f>IF('2.Students Name'!$R38="NQ","",IF('2.Students Name'!$R38="I","",IF('2.Students Name'!$R38="T","",IF('6.Final'!N39="","",'6.Final'!N39))))</f>
        <v/>
      </c>
      <c r="E41" s="186" t="str">
        <f>IF('2.Students Name'!$R38="NQ","",IF('2.Students Name'!$R38="I","",IF('2.Students Name'!$R38="T","",IF('6.Final'!P39="","",'6.Final'!P39))))</f>
        <v/>
      </c>
      <c r="F41" s="186" t="str">
        <f>IF('2.Students Name'!$R38="NQ","",IF('2.Students Name'!$R38="I","",IF('2.Students Name'!$R38="T","",IF('6.Final'!R39="","",'6.Final'!R39))))</f>
        <v/>
      </c>
      <c r="G41" s="184" t="str">
        <f>IF('6.Final'!S39="","",'6.Final'!S39)</f>
        <v/>
      </c>
      <c r="H41" s="121"/>
      <c r="I41" s="423" t="s">
        <v>692</v>
      </c>
      <c r="J41" s="423"/>
      <c r="K41" s="423"/>
      <c r="L41" s="423"/>
      <c r="M41" s="423"/>
      <c r="N41" s="122"/>
      <c r="O41" s="122"/>
      <c r="P41" s="122"/>
    </row>
    <row r="42" spans="1:16" s="123" customFormat="1" ht="16.5" customHeight="1">
      <c r="A42" s="182">
        <v>35</v>
      </c>
      <c r="B42" s="119" t="str">
        <f>IF('2.Students Name'!C39="","",'2.Students Name'!C39)</f>
        <v/>
      </c>
      <c r="C42" s="120" t="str">
        <f>IF('2.Students Name'!D39="","",'2.Students Name'!D39)</f>
        <v/>
      </c>
      <c r="D42" s="185" t="str">
        <f>IF('2.Students Name'!$R39="NQ","",IF('2.Students Name'!$R39="I","",IF('2.Students Name'!$R39="T","",IF('6.Final'!N40="","",'6.Final'!N40))))</f>
        <v/>
      </c>
      <c r="E42" s="186" t="str">
        <f>IF('2.Students Name'!$R39="NQ","",IF('2.Students Name'!$R39="I","",IF('2.Students Name'!$R39="T","",IF('6.Final'!P40="","",'6.Final'!P40))))</f>
        <v/>
      </c>
      <c r="F42" s="186" t="str">
        <f>IF('2.Students Name'!$R39="NQ","",IF('2.Students Name'!$R39="I","",IF('2.Students Name'!$R39="T","",IF('6.Final'!R40="","",'6.Final'!R40))))</f>
        <v/>
      </c>
      <c r="G42" s="184" t="str">
        <f>IF('6.Final'!S40="","",'6.Final'!S40)</f>
        <v/>
      </c>
      <c r="H42" s="121"/>
      <c r="I42" s="420" t="str">
        <f>CONCATENATE("(",ผอ,")")</f>
        <v>(Mr. Asawin  Khongphetsak)</v>
      </c>
      <c r="J42" s="420"/>
      <c r="K42" s="420"/>
      <c r="L42" s="420"/>
      <c r="M42" s="420"/>
      <c r="N42" s="122"/>
      <c r="O42" s="122"/>
      <c r="P42" s="122"/>
    </row>
    <row r="43" spans="1:16" s="123" customFormat="1" ht="16.5" customHeight="1">
      <c r="A43" s="182">
        <v>36</v>
      </c>
      <c r="B43" s="119" t="str">
        <f>IF('2.Students Name'!C40="","",'2.Students Name'!C40)</f>
        <v/>
      </c>
      <c r="C43" s="120" t="str">
        <f>IF('2.Students Name'!D40="","",'2.Students Name'!D40)</f>
        <v/>
      </c>
      <c r="D43" s="185" t="str">
        <f>IF('2.Students Name'!$R40="NQ","",IF('2.Students Name'!$R40="I","",IF('2.Students Name'!$R40="T","",IF('6.Final'!N41="","",'6.Final'!N41))))</f>
        <v/>
      </c>
      <c r="E43" s="186" t="str">
        <f>IF('2.Students Name'!$R40="NQ","",IF('2.Students Name'!$R40="I","",IF('2.Students Name'!$R40="T","",IF('6.Final'!P41="","",'6.Final'!P41))))</f>
        <v/>
      </c>
      <c r="F43" s="186" t="str">
        <f>IF('2.Students Name'!$R40="NQ","",IF('2.Students Name'!$R40="I","",IF('2.Students Name'!$R40="T","",IF('6.Final'!R41="","",'6.Final'!R41))))</f>
        <v/>
      </c>
      <c r="G43" s="184" t="str">
        <f>IF('6.Final'!S41="","",'6.Final'!S41)</f>
        <v/>
      </c>
      <c r="H43" s="121"/>
      <c r="I43" s="420" t="str">
        <f>IF(I42=I35,"Assistant Director","Director")</f>
        <v>Director</v>
      </c>
      <c r="J43" s="420"/>
      <c r="K43" s="420"/>
      <c r="L43" s="420"/>
      <c r="M43" s="420"/>
      <c r="N43" s="122"/>
      <c r="O43" s="122"/>
      <c r="P43" s="122"/>
    </row>
    <row r="44" spans="1:16" s="123" customFormat="1" ht="16.5" customHeight="1">
      <c r="A44" s="182">
        <v>37</v>
      </c>
      <c r="B44" s="119" t="str">
        <f>IF('2.Students Name'!C41="","",'2.Students Name'!C41)</f>
        <v/>
      </c>
      <c r="C44" s="120" t="str">
        <f>IF('2.Students Name'!D41="","",'2.Students Name'!D41)</f>
        <v/>
      </c>
      <c r="D44" s="185" t="str">
        <f>IF('2.Students Name'!$R41="NQ","",IF('2.Students Name'!$R41="I","",IF('2.Students Name'!$R41="T","",IF('6.Final'!N42="","",'6.Final'!N42))))</f>
        <v/>
      </c>
      <c r="E44" s="186" t="str">
        <f>IF('2.Students Name'!$R41="NQ","",IF('2.Students Name'!$R41="I","",IF('2.Students Name'!$R41="T","",IF('6.Final'!P42="","",'6.Final'!P42))))</f>
        <v/>
      </c>
      <c r="F44" s="186" t="str">
        <f>IF('2.Students Name'!$R41="NQ","",IF('2.Students Name'!$R41="I","",IF('2.Students Name'!$R41="T","",IF('6.Final'!R42="","",'6.Final'!R42))))</f>
        <v/>
      </c>
      <c r="G44" s="184" t="str">
        <f>IF('6.Final'!S42="","",'6.Final'!S42)</f>
        <v/>
      </c>
      <c r="H44" s="121"/>
      <c r="I44" s="421" t="str">
        <f>IF(I42=I35,"Acting for the Director","")</f>
        <v/>
      </c>
      <c r="J44" s="421"/>
      <c r="K44" s="421"/>
      <c r="L44" s="421"/>
      <c r="M44" s="421"/>
      <c r="N44" s="122"/>
      <c r="O44" s="122"/>
      <c r="P44" s="122"/>
    </row>
    <row r="45" spans="1:16" s="123" customFormat="1" ht="16.5" customHeight="1">
      <c r="A45" s="182">
        <v>38</v>
      </c>
      <c r="B45" s="119" t="str">
        <f>IF('2.Students Name'!C42="","",'2.Students Name'!C42)</f>
        <v/>
      </c>
      <c r="C45" s="120" t="str">
        <f>IF('2.Students Name'!D42="","",'2.Students Name'!D42)</f>
        <v/>
      </c>
      <c r="D45" s="185" t="str">
        <f>IF('2.Students Name'!$R42="NQ","",IF('2.Students Name'!$R42="I","",IF('2.Students Name'!$R42="T","",IF('6.Final'!N43="","",'6.Final'!N43))))</f>
        <v/>
      </c>
      <c r="E45" s="186" t="str">
        <f>IF('2.Students Name'!$R42="NQ","",IF('2.Students Name'!$R42="I","",IF('2.Students Name'!$R42="T","",IF('6.Final'!P43="","",'6.Final'!P43))))</f>
        <v/>
      </c>
      <c r="F45" s="186" t="str">
        <f>IF('2.Students Name'!$R42="NQ","",IF('2.Students Name'!$R42="I","",IF('2.Students Name'!$R42="T","",IF('6.Final'!R43="","",'6.Final'!R43))))</f>
        <v/>
      </c>
      <c r="G45" s="184" t="str">
        <f>IF('6.Final'!S43="","",'6.Final'!S43)</f>
        <v/>
      </c>
      <c r="H45" s="121"/>
      <c r="I45" s="130"/>
      <c r="J45" s="130"/>
      <c r="K45" s="121"/>
      <c r="L45" s="121"/>
      <c r="M45" s="121"/>
      <c r="N45" s="122"/>
      <c r="O45" s="122"/>
      <c r="P45" s="122"/>
    </row>
    <row r="46" spans="1:16" s="123" customFormat="1" ht="16.5" customHeight="1">
      <c r="A46" s="182">
        <v>39</v>
      </c>
      <c r="B46" s="119" t="str">
        <f>IF('2.Students Name'!C43="","",'2.Students Name'!C43)</f>
        <v/>
      </c>
      <c r="C46" s="120" t="str">
        <f>IF('2.Students Name'!D43="","",'2.Students Name'!D43)</f>
        <v/>
      </c>
      <c r="D46" s="185" t="str">
        <f>IF('2.Students Name'!$R43="NQ","",IF('2.Students Name'!$R43="I","",IF('2.Students Name'!$R43="T","",IF('6.Final'!N44="","",'6.Final'!N44))))</f>
        <v/>
      </c>
      <c r="E46" s="186" t="str">
        <f>IF('2.Students Name'!$R43="NQ","",IF('2.Students Name'!$R43="I","",IF('2.Students Name'!$R43="T","",IF('6.Final'!P44="","",'6.Final'!P44))))</f>
        <v/>
      </c>
      <c r="F46" s="186" t="str">
        <f>IF('2.Students Name'!$R43="NQ","",IF('2.Students Name'!$R43="I","",IF('2.Students Name'!$R43="T","",IF('6.Final'!R44="","",'6.Final'!R44))))</f>
        <v/>
      </c>
      <c r="G46" s="184" t="str">
        <f>IF('6.Final'!S44="","",'6.Final'!S44)</f>
        <v/>
      </c>
      <c r="H46" s="121"/>
      <c r="I46" s="121"/>
      <c r="J46" s="121"/>
      <c r="K46" s="121"/>
      <c r="L46" s="121"/>
      <c r="M46" s="121"/>
      <c r="N46" s="122"/>
      <c r="O46" s="122"/>
      <c r="P46" s="122"/>
    </row>
    <row r="47" spans="1:16" s="132" customFormat="1" ht="16.5" customHeight="1">
      <c r="A47" s="182">
        <v>40</v>
      </c>
      <c r="B47" s="119" t="str">
        <f>IF('2.Students Name'!C44="","",'2.Students Name'!C44)</f>
        <v/>
      </c>
      <c r="C47" s="120" t="str">
        <f>IF('2.Students Name'!D44="","",'2.Students Name'!D44)</f>
        <v/>
      </c>
      <c r="D47" s="185" t="str">
        <f>IF('2.Students Name'!$R44="NQ","",IF('2.Students Name'!$R44="I","",IF('2.Students Name'!$R44="T","",IF('6.Final'!N45="","",'6.Final'!N45))))</f>
        <v/>
      </c>
      <c r="E47" s="186" t="str">
        <f>IF('2.Students Name'!$R44="NQ","",IF('2.Students Name'!$R44="I","",IF('2.Students Name'!$R44="T","",IF('6.Final'!P45="","",'6.Final'!P45))))</f>
        <v/>
      </c>
      <c r="F47" s="186" t="str">
        <f>IF('2.Students Name'!$R44="NQ","",IF('2.Students Name'!$R44="I","",IF('2.Students Name'!$R44="T","",IF('6.Final'!R45="","",'6.Final'!R45))))</f>
        <v/>
      </c>
      <c r="G47" s="184" t="str">
        <f>IF('6.Final'!S45="","",'6.Final'!S45)</f>
        <v/>
      </c>
      <c r="H47" s="121"/>
      <c r="I47" s="121"/>
      <c r="J47" s="121"/>
      <c r="K47" s="121"/>
      <c r="L47" s="121"/>
      <c r="M47" s="121"/>
      <c r="N47" s="122"/>
      <c r="O47" s="131"/>
      <c r="P47" s="131"/>
    </row>
    <row r="48" spans="1:16" s="132" customFormat="1" ht="16.5" customHeight="1">
      <c r="A48" s="182">
        <v>41</v>
      </c>
      <c r="B48" s="119" t="str">
        <f>IF('2.Students Name'!C45="","",'2.Students Name'!C45)</f>
        <v/>
      </c>
      <c r="C48" s="120" t="str">
        <f>IF('2.Students Name'!D45="","",'2.Students Name'!D45)</f>
        <v/>
      </c>
      <c r="D48" s="185" t="str">
        <f>IF('2.Students Name'!$R45="NQ","",IF('2.Students Name'!$R45="I","",IF('2.Students Name'!$R45="T","",IF('6.Final'!N46="","",'6.Final'!N46))))</f>
        <v/>
      </c>
      <c r="E48" s="186" t="str">
        <f>IF('2.Students Name'!$R45="NQ","",IF('2.Students Name'!$R45="I","",IF('2.Students Name'!$R45="T","",IF('6.Final'!P46="","",'6.Final'!P46))))</f>
        <v/>
      </c>
      <c r="F48" s="186" t="str">
        <f>IF('2.Students Name'!$R45="NQ","",IF('2.Students Name'!$R45="I","",IF('2.Students Name'!$R45="T","",IF('6.Final'!R46="","",'6.Final'!R46))))</f>
        <v/>
      </c>
      <c r="G48" s="184" t="str">
        <f>IF('6.Final'!S46="","",'6.Final'!S46)</f>
        <v/>
      </c>
      <c r="H48" s="121"/>
      <c r="I48" s="121"/>
      <c r="J48" s="121"/>
      <c r="K48" s="121"/>
      <c r="L48" s="121"/>
      <c r="M48" s="121"/>
      <c r="N48" s="122"/>
      <c r="O48" s="131"/>
      <c r="P48" s="131"/>
    </row>
    <row r="49" spans="1:16" s="132" customFormat="1" ht="16.5" customHeight="1">
      <c r="A49" s="182">
        <v>42</v>
      </c>
      <c r="B49" s="119" t="str">
        <f>IF('2.Students Name'!C46="","",'2.Students Name'!C46)</f>
        <v/>
      </c>
      <c r="C49" s="120" t="str">
        <f>IF('2.Students Name'!D46="","",'2.Students Name'!D46)</f>
        <v/>
      </c>
      <c r="D49" s="185" t="str">
        <f>IF('2.Students Name'!$R46="NQ","",IF('2.Students Name'!$R46="I","",IF('2.Students Name'!$R46="T","",IF('6.Final'!N47="","",'6.Final'!N47))))</f>
        <v/>
      </c>
      <c r="E49" s="186" t="str">
        <f>IF('2.Students Name'!$R46="NQ","",IF('2.Students Name'!$R46="I","",IF('2.Students Name'!$R46="T","",IF('6.Final'!P47="","",'6.Final'!P47))))</f>
        <v/>
      </c>
      <c r="F49" s="186" t="str">
        <f>IF('2.Students Name'!$R46="NQ","",IF('2.Students Name'!$R46="I","",IF('2.Students Name'!$R46="T","",IF('6.Final'!R47="","",'6.Final'!R47))))</f>
        <v/>
      </c>
      <c r="G49" s="184" t="str">
        <f>IF('6.Final'!S47="","",'6.Final'!S47)</f>
        <v/>
      </c>
      <c r="H49" s="121"/>
      <c r="I49" s="121"/>
      <c r="J49" s="121"/>
      <c r="K49" s="121"/>
      <c r="L49" s="121"/>
      <c r="M49" s="121"/>
      <c r="N49" s="122"/>
      <c r="O49" s="131"/>
      <c r="P49" s="131"/>
    </row>
    <row r="50" spans="1:16" s="132" customFormat="1" ht="16.5" customHeight="1">
      <c r="A50" s="182">
        <v>43</v>
      </c>
      <c r="B50" s="119" t="str">
        <f>IF('2.Students Name'!C47="","",'2.Students Name'!C47)</f>
        <v/>
      </c>
      <c r="C50" s="120" t="str">
        <f>IF('2.Students Name'!D47="","",'2.Students Name'!D47)</f>
        <v/>
      </c>
      <c r="D50" s="185" t="str">
        <f>IF('2.Students Name'!$R47="NQ","",IF('2.Students Name'!$R47="I","",IF('2.Students Name'!$R47="T","",IF('6.Final'!N48="","",'6.Final'!N48))))</f>
        <v/>
      </c>
      <c r="E50" s="186" t="str">
        <f>IF('2.Students Name'!$R47="NQ","",IF('2.Students Name'!$R47="I","",IF('2.Students Name'!$R47="T","",IF('6.Final'!P48="","",'6.Final'!P48))))</f>
        <v/>
      </c>
      <c r="F50" s="186" t="str">
        <f>IF('2.Students Name'!$R47="NQ","",IF('2.Students Name'!$R47="I","",IF('2.Students Name'!$R47="T","",IF('6.Final'!R48="","",'6.Final'!R48))))</f>
        <v/>
      </c>
      <c r="G50" s="184" t="str">
        <f>IF('6.Final'!S48="","",'6.Final'!S48)</f>
        <v/>
      </c>
      <c r="H50" s="121"/>
      <c r="I50" s="121"/>
      <c r="J50" s="121"/>
      <c r="K50" s="121"/>
      <c r="L50" s="121"/>
      <c r="M50" s="121"/>
      <c r="N50" s="122"/>
      <c r="O50" s="131"/>
      <c r="P50" s="131"/>
    </row>
    <row r="51" spans="1:16" s="132" customFormat="1" ht="16.5" customHeight="1">
      <c r="A51" s="182">
        <v>44</v>
      </c>
      <c r="B51" s="119" t="str">
        <f>IF('2.Students Name'!C48="","",'2.Students Name'!C48)</f>
        <v/>
      </c>
      <c r="C51" s="120" t="str">
        <f>IF('2.Students Name'!D48="","",'2.Students Name'!D48)</f>
        <v/>
      </c>
      <c r="D51" s="185" t="str">
        <f>IF('2.Students Name'!$R48="NQ","",IF('2.Students Name'!$R48="I","",IF('2.Students Name'!$R48="T","",IF('6.Final'!N49="","",'6.Final'!N49))))</f>
        <v/>
      </c>
      <c r="E51" s="186" t="str">
        <f>IF('2.Students Name'!$R48="NQ","",IF('2.Students Name'!$R48="I","",IF('2.Students Name'!$R48="T","",IF('6.Final'!P49="","",'6.Final'!P49))))</f>
        <v/>
      </c>
      <c r="F51" s="186" t="str">
        <f>IF('2.Students Name'!$R48="NQ","",IF('2.Students Name'!$R48="I","",IF('2.Students Name'!$R48="T","",IF('6.Final'!R49="","",'6.Final'!R49))))</f>
        <v/>
      </c>
      <c r="G51" s="184" t="str">
        <f>IF('6.Final'!S49="","",'6.Final'!S49)</f>
        <v/>
      </c>
      <c r="H51" s="133"/>
      <c r="I51" s="121"/>
      <c r="J51" s="121"/>
      <c r="K51" s="121"/>
      <c r="L51" s="121"/>
      <c r="M51" s="121"/>
      <c r="N51" s="122"/>
      <c r="O51" s="131"/>
      <c r="P51" s="131"/>
    </row>
    <row r="52" spans="1:16" s="132" customFormat="1" ht="16.5" customHeight="1">
      <c r="A52" s="182">
        <v>45</v>
      </c>
      <c r="B52" s="119" t="str">
        <f>IF('2.Students Name'!C49="","",'2.Students Name'!C49)</f>
        <v/>
      </c>
      <c r="C52" s="120" t="str">
        <f>IF('2.Students Name'!D49="","",'2.Students Name'!D49)</f>
        <v/>
      </c>
      <c r="D52" s="185" t="str">
        <f>IF('2.Students Name'!$R49="NQ","",IF('2.Students Name'!$R49="I","",IF('2.Students Name'!$R49="T","",IF('6.Final'!N50="","",'6.Final'!N50))))</f>
        <v/>
      </c>
      <c r="E52" s="186" t="str">
        <f>IF('2.Students Name'!$R49="NQ","",IF('2.Students Name'!$R49="I","",IF('2.Students Name'!$R49="T","",IF('6.Final'!P50="","",'6.Final'!P50))))</f>
        <v/>
      </c>
      <c r="F52" s="186" t="str">
        <f>IF('2.Students Name'!$R49="NQ","",IF('2.Students Name'!$R49="I","",IF('2.Students Name'!$R49="T","",IF('6.Final'!R50="","",'6.Final'!R50))))</f>
        <v/>
      </c>
      <c r="G52" s="184" t="str">
        <f>IF('6.Final'!S50="","",'6.Final'!S50)</f>
        <v/>
      </c>
      <c r="H52" s="133"/>
      <c r="I52" s="121"/>
      <c r="J52" s="121"/>
      <c r="K52" s="121"/>
      <c r="L52" s="121"/>
      <c r="M52" s="121"/>
      <c r="N52" s="122"/>
      <c r="O52" s="131"/>
      <c r="P52" s="131"/>
    </row>
    <row r="53" spans="1:16" s="135" customFormat="1" ht="16.5" customHeight="1">
      <c r="A53" s="118"/>
      <c r="B53" s="437" t="s">
        <v>698</v>
      </c>
      <c r="C53" s="438"/>
      <c r="D53" s="181" t="str">
        <f>IF(SUM(D8:D52)=0,"",SUM(D8:D52))</f>
        <v/>
      </c>
      <c r="E53" s="181" t="str">
        <f>IF(SUM(E8:E52)=0,"",SUM(E8:E52))</f>
        <v/>
      </c>
      <c r="F53" s="181" t="str">
        <f>IF(SUM(F8:F52)=0,"",SUM(F8:F52))</f>
        <v/>
      </c>
      <c r="G53" s="181"/>
      <c r="H53" s="134"/>
      <c r="I53" s="133"/>
      <c r="J53" s="133"/>
      <c r="K53" s="133"/>
      <c r="L53" s="133"/>
      <c r="M53" s="133"/>
      <c r="N53" s="122"/>
      <c r="O53" s="116"/>
      <c r="P53" s="116"/>
    </row>
    <row r="54" spans="1:16" s="135" customFormat="1" ht="16.5" customHeight="1">
      <c r="A54" s="118"/>
      <c r="B54" s="437" t="s">
        <v>699</v>
      </c>
      <c r="C54" s="438"/>
      <c r="D54" s="181" t="str">
        <f>IF(D53="","",MIN(D8:D52))</f>
        <v/>
      </c>
      <c r="E54" s="181" t="str">
        <f>IF(E53="","",MIN(E8:E52))</f>
        <v/>
      </c>
      <c r="F54" s="181" t="str">
        <f>IF(F53="","",MIN(F8:F52))</f>
        <v/>
      </c>
      <c r="G54" s="181"/>
      <c r="H54" s="134"/>
      <c r="I54" s="133"/>
      <c r="J54" s="133"/>
      <c r="K54" s="133"/>
      <c r="L54" s="133"/>
      <c r="M54" s="133"/>
      <c r="N54" s="122"/>
      <c r="O54" s="116"/>
      <c r="P54" s="116"/>
    </row>
    <row r="55" spans="1:16" s="135" customFormat="1" ht="16.5" customHeight="1">
      <c r="A55" s="118"/>
      <c r="B55" s="437" t="s">
        <v>700</v>
      </c>
      <c r="C55" s="438"/>
      <c r="D55" s="181" t="str">
        <f>IF(D53="","",MAX(D8:D52))</f>
        <v/>
      </c>
      <c r="E55" s="181" t="str">
        <f>IF(E53="","",MAX(E8:E52))</f>
        <v/>
      </c>
      <c r="F55" s="181" t="str">
        <f>IF(F53="","",MAX(F8:F52))</f>
        <v/>
      </c>
      <c r="G55" s="181"/>
      <c r="H55" s="134"/>
      <c r="I55" s="134"/>
      <c r="J55" s="134"/>
      <c r="K55" s="134"/>
      <c r="L55" s="134"/>
      <c r="M55" s="134"/>
      <c r="N55" s="122"/>
      <c r="O55" s="116"/>
      <c r="P55" s="116"/>
    </row>
    <row r="56" spans="1:16" ht="16.5" customHeight="1">
      <c r="A56" s="118"/>
      <c r="B56" s="437" t="s">
        <v>701</v>
      </c>
      <c r="C56" s="438"/>
      <c r="D56" s="181" t="str">
        <f>IF(D53="","",AVERAGE(D8:D52))</f>
        <v/>
      </c>
      <c r="E56" s="181" t="str">
        <f>IF(E53="","",AVERAGE(E8:E52))</f>
        <v/>
      </c>
      <c r="F56" s="181" t="str">
        <f>IF(F53="","",AVERAGE(F8:F52))</f>
        <v/>
      </c>
      <c r="G56" s="181"/>
      <c r="H56" s="102"/>
      <c r="I56" s="134"/>
      <c r="J56" s="134"/>
      <c r="K56" s="134"/>
      <c r="L56" s="134"/>
      <c r="M56" s="134"/>
      <c r="N56" s="122"/>
    </row>
    <row r="57" spans="1:16" ht="16.5" customHeight="1">
      <c r="A57" s="118"/>
      <c r="B57" s="437" t="s">
        <v>702</v>
      </c>
      <c r="C57" s="438"/>
      <c r="D57" s="181" t="str">
        <f>IF(D53="","",(D56*100)/D7)</f>
        <v/>
      </c>
      <c r="E57" s="181" t="str">
        <f>IF(E53="","",(E56*100)/E7)</f>
        <v/>
      </c>
      <c r="F57" s="181" t="str">
        <f>IF(F53="","",(F56*100)/F7)</f>
        <v/>
      </c>
      <c r="G57" s="181"/>
      <c r="H57" s="102"/>
      <c r="I57" s="134"/>
      <c r="J57" s="134"/>
      <c r="K57" s="134"/>
      <c r="L57" s="134"/>
      <c r="M57" s="134"/>
      <c r="N57" s="122"/>
    </row>
    <row r="58" spans="1:16" ht="12.75" customHeight="1">
      <c r="A58" s="121"/>
      <c r="B58" s="452"/>
      <c r="C58" s="452"/>
      <c r="D58" s="134"/>
      <c r="E58" s="134"/>
      <c r="F58" s="134"/>
      <c r="G58" s="134"/>
      <c r="H58" s="102"/>
      <c r="I58" s="134"/>
      <c r="J58" s="134"/>
      <c r="K58" s="134"/>
      <c r="L58" s="134"/>
      <c r="M58" s="134"/>
      <c r="N58" s="122"/>
    </row>
  </sheetData>
  <sheetProtection algorithmName="SHA-512" hashValue="T3bgYWPznrxSfrr0TCEO5qYJAorW89KC77NDaNGJOgBztA4TFSFHpm2Vt+ACxEM77Ssq2ujQLEM4IEhbhRMHCg==" saltValue="FvpLxA48ncQBxqMRQdGz6g==" spinCount="100000" sheet="1"/>
  <mergeCells count="50">
    <mergeCell ref="I24:M24"/>
    <mergeCell ref="I26:M26"/>
    <mergeCell ref="I29:M29"/>
    <mergeCell ref="I31:M31"/>
    <mergeCell ref="I41:M41"/>
    <mergeCell ref="I18:J18"/>
    <mergeCell ref="I19:J19"/>
    <mergeCell ref="I20:J20"/>
    <mergeCell ref="I21:J21"/>
    <mergeCell ref="K12:M12"/>
    <mergeCell ref="S5:W5"/>
    <mergeCell ref="I8:L8"/>
    <mergeCell ref="I7:L7"/>
    <mergeCell ref="K11:M11"/>
    <mergeCell ref="K13:M13"/>
    <mergeCell ref="I11:J11"/>
    <mergeCell ref="I12:J12"/>
    <mergeCell ref="I13:J13"/>
    <mergeCell ref="B55:C55"/>
    <mergeCell ref="B56:C56"/>
    <mergeCell ref="B57:C57"/>
    <mergeCell ref="I44:M44"/>
    <mergeCell ref="K14:M14"/>
    <mergeCell ref="K15:M15"/>
    <mergeCell ref="K16:M16"/>
    <mergeCell ref="K17:M17"/>
    <mergeCell ref="K18:M18"/>
    <mergeCell ref="K19:M19"/>
    <mergeCell ref="K20:M20"/>
    <mergeCell ref="K21:M21"/>
    <mergeCell ref="I14:J14"/>
    <mergeCell ref="I15:J15"/>
    <mergeCell ref="I16:J16"/>
    <mergeCell ref="I17:J17"/>
    <mergeCell ref="B58:C58"/>
    <mergeCell ref="B53:C53"/>
    <mergeCell ref="A1:M1"/>
    <mergeCell ref="A2:M2"/>
    <mergeCell ref="A3:M3"/>
    <mergeCell ref="A5:A7"/>
    <mergeCell ref="B5:C7"/>
    <mergeCell ref="G5:G7"/>
    <mergeCell ref="I25:M25"/>
    <mergeCell ref="I30:M30"/>
    <mergeCell ref="I36:M36"/>
    <mergeCell ref="I37:M37"/>
    <mergeCell ref="I35:M35"/>
    <mergeCell ref="I42:M42"/>
    <mergeCell ref="I43:M43"/>
    <mergeCell ref="B54:C54"/>
  </mergeCells>
  <conditionalFormatting sqref="G8:G52">
    <cfRule type="expression" dxfId="92" priority="1" stopIfTrue="1">
      <formula>F8&lt;50</formula>
    </cfRule>
  </conditionalFormatting>
  <printOptions horizontalCentered="1" verticalCentered="1"/>
  <pageMargins left="0.39370078740157483" right="0.39370078740157483" top="0.19685039370078741" bottom="0.19685039370078741" header="0.39370078740157483" footer="0.39370078740157483"/>
  <pageSetup paperSize="5" orientation="portrait" blackAndWhite="1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CK41"/>
  <sheetViews>
    <sheetView view="pageBreakPreview" zoomScale="96" zoomScaleNormal="100" zoomScaleSheetLayoutView="96" workbookViewId="0">
      <selection activeCell="CD3" sqref="CD3"/>
    </sheetView>
  </sheetViews>
  <sheetFormatPr defaultRowHeight="23.25"/>
  <cols>
    <col min="1" max="4" width="1.6640625" customWidth="1"/>
    <col min="5" max="80" width="1.6640625" style="89" customWidth="1"/>
    <col min="81" max="89" width="9.33203125" style="246"/>
  </cols>
  <sheetData>
    <row r="1" spans="5:82" ht="85.5" customHeight="1"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</row>
    <row r="2" spans="5:82" ht="33">
      <c r="E2" s="471" t="s">
        <v>703</v>
      </c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90"/>
      <c r="CC2" s="248"/>
    </row>
    <row r="3" spans="5:82" ht="28.5">
      <c r="E3" s="472" t="s">
        <v>606</v>
      </c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  <c r="BG3" s="472"/>
      <c r="BH3" s="472"/>
      <c r="BI3" s="472"/>
      <c r="BJ3" s="472"/>
      <c r="BK3" s="472"/>
      <c r="BL3" s="472"/>
      <c r="BM3" s="472"/>
      <c r="BN3" s="472"/>
      <c r="BO3" s="472"/>
      <c r="BP3" s="472"/>
      <c r="BQ3" s="472"/>
      <c r="BR3" s="472"/>
      <c r="BS3" s="472"/>
      <c r="BT3" s="472"/>
      <c r="BU3" s="472"/>
      <c r="BV3" s="472"/>
      <c r="BW3" s="472"/>
      <c r="BX3" s="472"/>
      <c r="BY3" s="472"/>
      <c r="BZ3" s="472"/>
      <c r="CA3" s="472"/>
      <c r="CB3" s="91"/>
      <c r="CC3" s="247"/>
      <c r="CD3" s="247"/>
    </row>
    <row r="4" spans="5:82" ht="27.75">
      <c r="E4" s="472" t="s">
        <v>607</v>
      </c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2"/>
      <c r="AY4" s="472"/>
      <c r="AZ4" s="472"/>
      <c r="BA4" s="472"/>
      <c r="BB4" s="472"/>
      <c r="BC4" s="472"/>
      <c r="BD4" s="472"/>
      <c r="BE4" s="472"/>
      <c r="BF4" s="472"/>
      <c r="BG4" s="472"/>
      <c r="BH4" s="472"/>
      <c r="BI4" s="472"/>
      <c r="BJ4" s="472"/>
      <c r="BK4" s="472"/>
      <c r="BL4" s="472"/>
      <c r="BM4" s="472"/>
      <c r="BN4" s="472"/>
      <c r="BO4" s="472"/>
      <c r="BP4" s="472"/>
      <c r="BQ4" s="472"/>
      <c r="BR4" s="472"/>
      <c r="BS4" s="472"/>
      <c r="BT4" s="472"/>
      <c r="BU4" s="472"/>
      <c r="BV4" s="472"/>
      <c r="BW4" s="472"/>
      <c r="BX4" s="472"/>
      <c r="BY4" s="472"/>
      <c r="BZ4" s="472"/>
      <c r="CA4" s="472"/>
      <c r="CB4" s="91"/>
    </row>
    <row r="5" spans="5:82"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</row>
    <row r="6" spans="5:82">
      <c r="E6" s="91"/>
      <c r="F6" s="91"/>
      <c r="G6" s="91"/>
      <c r="H6" s="91"/>
      <c r="I6" s="468" t="s">
        <v>604</v>
      </c>
      <c r="J6" s="468"/>
      <c r="K6" s="468"/>
      <c r="L6" s="468"/>
      <c r="M6" s="468"/>
      <c r="N6" s="468"/>
      <c r="O6" s="468"/>
      <c r="P6" s="141"/>
      <c r="Q6" s="470" t="str">
        <f>IF('1.Basic Info'!F5="","",'1.Basic Info'!F5)</f>
        <v/>
      </c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141"/>
      <c r="AD6" s="468" t="s">
        <v>605</v>
      </c>
      <c r="AE6" s="468"/>
      <c r="AF6" s="468"/>
      <c r="AG6" s="468"/>
      <c r="AH6" s="468"/>
      <c r="AI6" s="468"/>
      <c r="AJ6" s="468"/>
      <c r="AK6" s="141"/>
      <c r="AL6" s="470" t="str">
        <f>IF('1.Basic Info'!F7="","",'1.Basic Info'!F7)</f>
        <v/>
      </c>
      <c r="AM6" s="470"/>
      <c r="AN6" s="470"/>
      <c r="AO6" s="470"/>
      <c r="AP6" s="470"/>
      <c r="AQ6" s="470"/>
      <c r="AR6" s="470"/>
      <c r="AS6" s="141"/>
      <c r="AT6" s="141"/>
      <c r="AU6" s="473" t="s">
        <v>603</v>
      </c>
      <c r="AV6" s="473"/>
      <c r="AW6" s="473"/>
      <c r="AX6" s="473"/>
      <c r="AY6" s="470" t="str">
        <f>IF('1.Basic Info'!C5="","",'1.Basic Info'!C5)</f>
        <v/>
      </c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141"/>
      <c r="BV6" s="91"/>
      <c r="BW6" s="91"/>
      <c r="BX6" s="91"/>
      <c r="BY6" s="91"/>
      <c r="BZ6" s="91"/>
      <c r="CA6" s="91"/>
      <c r="CB6" s="91"/>
    </row>
    <row r="7" spans="5:82">
      <c r="E7" s="91"/>
      <c r="F7" s="91"/>
      <c r="G7" s="91"/>
      <c r="H7" s="91"/>
      <c r="I7" s="468" t="s">
        <v>608</v>
      </c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141"/>
      <c r="V7" s="470" t="str">
        <f>IF('1.Basic Info'!D9="","",'1.Basic Info'!D9)</f>
        <v/>
      </c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141"/>
      <c r="BV7" s="91"/>
      <c r="BW7" s="91"/>
      <c r="BX7" s="91"/>
      <c r="BY7" s="91"/>
      <c r="BZ7" s="91"/>
      <c r="CA7" s="91"/>
      <c r="CB7" s="91"/>
    </row>
    <row r="8" spans="5:82" ht="8.25" customHeight="1"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</row>
    <row r="9" spans="5:82">
      <c r="E9" s="93"/>
      <c r="F9" s="93"/>
      <c r="G9" s="93"/>
      <c r="H9" s="93"/>
      <c r="I9" s="92" t="s">
        <v>639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506" t="str">
        <f>IF('1.Basic Info'!D13="","",IF('1.Basic Info'!D13="General","ü",""))</f>
        <v/>
      </c>
      <c r="V9" s="507"/>
      <c r="W9" s="508"/>
      <c r="X9" s="93"/>
      <c r="Y9" s="92" t="s">
        <v>704</v>
      </c>
      <c r="Z9" s="93"/>
      <c r="AA9" s="93"/>
      <c r="AB9" s="93"/>
      <c r="AC9" s="93"/>
      <c r="AD9" s="93"/>
      <c r="AE9" s="93"/>
      <c r="AK9" s="93"/>
      <c r="AL9" s="93"/>
      <c r="AM9" s="93"/>
      <c r="AN9" s="93"/>
      <c r="AO9" s="93"/>
      <c r="AP9" s="93"/>
      <c r="AQ9" s="93"/>
      <c r="AR9" s="506" t="str">
        <f>IF('1.Basic Info'!D13="","",IF('1.Basic Info'!D13="Additional","ü",""))</f>
        <v/>
      </c>
      <c r="AS9" s="507"/>
      <c r="AT9" s="508"/>
      <c r="AU9" s="93"/>
      <c r="AV9" s="92" t="s">
        <v>705</v>
      </c>
      <c r="AW9" s="92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14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1"/>
      <c r="CB9" s="91"/>
    </row>
    <row r="10" spans="5:82">
      <c r="E10" s="91"/>
      <c r="F10" s="91"/>
      <c r="G10" s="91"/>
      <c r="H10" s="91"/>
      <c r="I10" s="91" t="s">
        <v>618</v>
      </c>
      <c r="J10" s="91"/>
      <c r="K10" s="91"/>
      <c r="L10" s="91"/>
      <c r="M10" s="141"/>
      <c r="N10" s="470" t="str">
        <f>IF(รายวิชา="","",รายวิชา)</f>
        <v/>
      </c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141"/>
      <c r="AW10" s="473" t="s">
        <v>640</v>
      </c>
      <c r="AX10" s="473"/>
      <c r="AY10" s="473"/>
      <c r="AZ10" s="473"/>
      <c r="BA10" s="473"/>
      <c r="BB10" s="473"/>
      <c r="BC10" s="473"/>
      <c r="BD10" s="473"/>
      <c r="BE10" s="473"/>
      <c r="BF10" s="473"/>
      <c r="BG10" s="141"/>
      <c r="BH10" s="141"/>
      <c r="BI10" s="141" t="str">
        <f>IF(รหัสวิชา="","",รหัสวิชา)</f>
        <v/>
      </c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91"/>
      <c r="BW10" s="91"/>
      <c r="BX10" s="91"/>
      <c r="BY10" s="91"/>
      <c r="BZ10" s="91"/>
      <c r="CA10" s="91"/>
      <c r="CB10" s="91"/>
    </row>
    <row r="11" spans="5:82">
      <c r="E11" s="91"/>
      <c r="F11" s="91"/>
      <c r="G11" s="91"/>
      <c r="H11" s="91"/>
      <c r="I11" s="468" t="s">
        <v>653</v>
      </c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517" t="str">
        <f>IF(BK11="","",IF(BK11=0.5,20,IF(BK11=1,40,IF(BK11=1.5,60,IF(BK11=2,80,IF(BK11=2.5,100,IF(BK11=3,120,"")))))))</f>
        <v/>
      </c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91" t="s">
        <v>654</v>
      </c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 t="s">
        <v>658</v>
      </c>
      <c r="BC11" s="91"/>
      <c r="BD11" s="91"/>
      <c r="BE11" s="91"/>
      <c r="BF11" s="91"/>
      <c r="BG11" s="91"/>
      <c r="BH11" s="91"/>
      <c r="BI11" s="91"/>
      <c r="BJ11" s="142"/>
      <c r="BK11" s="505" t="str">
        <f>IF(หน่วยกิต="","",หน่วยกิต)</f>
        <v/>
      </c>
      <c r="BL11" s="505"/>
      <c r="BM11" s="505"/>
      <c r="BN11" s="505"/>
      <c r="BO11" s="505"/>
      <c r="BP11" s="505"/>
      <c r="BQ11" s="505"/>
      <c r="BR11" s="505"/>
      <c r="BS11" s="505"/>
      <c r="BT11" s="505"/>
      <c r="BU11" s="142"/>
      <c r="BV11" s="91"/>
      <c r="BW11" s="91"/>
      <c r="BX11" s="91"/>
      <c r="BY11" s="91"/>
      <c r="BZ11" s="91"/>
      <c r="CA11" s="91"/>
      <c r="CB11" s="91"/>
    </row>
    <row r="12" spans="5:82"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</row>
    <row r="13" spans="5:82">
      <c r="E13" s="91"/>
      <c r="F13" s="91"/>
      <c r="G13" s="91"/>
      <c r="H13" s="91"/>
      <c r="I13" s="468" t="s">
        <v>663</v>
      </c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141"/>
      <c r="Y13" s="141"/>
      <c r="Z13" s="141"/>
      <c r="AA13" s="470" t="str">
        <f>IF(ครูประจำชั้น1="","",CONCATENATE(ครูประจำชั้น1,", ",ครูประจำชั้น2))</f>
        <v/>
      </c>
      <c r="AB13" s="470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470"/>
      <c r="AU13" s="470"/>
      <c r="AV13" s="470"/>
      <c r="AW13" s="470"/>
      <c r="AX13" s="470"/>
      <c r="AY13" s="470"/>
      <c r="AZ13" s="470"/>
      <c r="BA13" s="470"/>
      <c r="BB13" s="470"/>
      <c r="BC13" s="470"/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</row>
    <row r="14" spans="5:82">
      <c r="E14" s="91"/>
      <c r="F14" s="91"/>
      <c r="G14" s="91"/>
      <c r="H14" s="91"/>
      <c r="I14" s="468" t="s">
        <v>662</v>
      </c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141"/>
      <c r="Y14" s="141"/>
      <c r="Z14" s="141"/>
      <c r="AA14" s="517" t="str">
        <f>IF(ผู้สอน="","",ผู้สอน)</f>
        <v/>
      </c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17"/>
      <c r="AM14" s="517"/>
      <c r="AN14" s="517"/>
      <c r="AO14" s="517"/>
      <c r="AP14" s="517"/>
      <c r="AQ14" s="517"/>
      <c r="AR14" s="517"/>
      <c r="AS14" s="517"/>
      <c r="AT14" s="517"/>
      <c r="AU14" s="517"/>
      <c r="AV14" s="517"/>
      <c r="AW14" s="517"/>
      <c r="AX14" s="517"/>
      <c r="AY14" s="517"/>
      <c r="AZ14" s="517"/>
      <c r="BA14" s="517"/>
      <c r="BB14" s="517"/>
      <c r="BC14" s="517"/>
      <c r="BD14" s="517"/>
      <c r="BE14" s="517"/>
      <c r="BF14" s="517"/>
      <c r="BG14" s="517"/>
      <c r="BH14" s="517"/>
      <c r="BI14" s="517"/>
      <c r="BJ14" s="517"/>
      <c r="BK14" s="517"/>
      <c r="BL14" s="517"/>
      <c r="BM14" s="517"/>
      <c r="BN14" s="517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</row>
    <row r="16" spans="5:82">
      <c r="I16" s="483" t="s">
        <v>651</v>
      </c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5"/>
      <c r="W16" s="492" t="s">
        <v>652</v>
      </c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492"/>
      <c r="BB16" s="492"/>
      <c r="BC16" s="492"/>
      <c r="BD16" s="492"/>
      <c r="BE16" s="492"/>
      <c r="BF16" s="492"/>
      <c r="BG16" s="492"/>
      <c r="BH16" s="492"/>
      <c r="BI16" s="492"/>
      <c r="BJ16" s="492"/>
      <c r="BK16" s="492" t="s">
        <v>628</v>
      </c>
      <c r="BL16" s="492"/>
      <c r="BM16" s="492"/>
      <c r="BN16" s="492"/>
      <c r="BO16" s="492"/>
      <c r="BP16" s="492"/>
      <c r="BQ16" s="492"/>
      <c r="BR16" s="492"/>
      <c r="BS16" s="492"/>
      <c r="BT16" s="492"/>
      <c r="BU16" s="492"/>
    </row>
    <row r="17" spans="5:78">
      <c r="I17" s="486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8"/>
      <c r="W17" s="492" t="s">
        <v>695</v>
      </c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2"/>
      <c r="BB17" s="492"/>
      <c r="BC17" s="492"/>
      <c r="BD17" s="492"/>
      <c r="BE17" s="492"/>
      <c r="BF17" s="492"/>
      <c r="BG17" s="492"/>
      <c r="BH17" s="492"/>
      <c r="BI17" s="492"/>
      <c r="BJ17" s="492"/>
      <c r="BK17" s="492"/>
      <c r="BL17" s="492"/>
      <c r="BM17" s="492"/>
      <c r="BN17" s="492"/>
      <c r="BO17" s="492"/>
      <c r="BP17" s="492"/>
      <c r="BQ17" s="492"/>
      <c r="BR17" s="492"/>
      <c r="BS17" s="492"/>
      <c r="BT17" s="492"/>
      <c r="BU17" s="492"/>
    </row>
    <row r="18" spans="5:78">
      <c r="I18" s="489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1"/>
      <c r="W18" s="492">
        <v>4</v>
      </c>
      <c r="X18" s="492"/>
      <c r="Y18" s="492"/>
      <c r="Z18" s="492"/>
      <c r="AA18" s="492">
        <v>3.5</v>
      </c>
      <c r="AB18" s="492"/>
      <c r="AC18" s="492"/>
      <c r="AD18" s="492"/>
      <c r="AE18" s="492">
        <v>3</v>
      </c>
      <c r="AF18" s="492"/>
      <c r="AG18" s="492"/>
      <c r="AH18" s="492"/>
      <c r="AI18" s="492">
        <v>2.5</v>
      </c>
      <c r="AJ18" s="492"/>
      <c r="AK18" s="492"/>
      <c r="AL18" s="492"/>
      <c r="AM18" s="492">
        <v>2</v>
      </c>
      <c r="AN18" s="492"/>
      <c r="AO18" s="492"/>
      <c r="AP18" s="492"/>
      <c r="AQ18" s="492">
        <v>1.5</v>
      </c>
      <c r="AR18" s="492"/>
      <c r="AS18" s="492"/>
      <c r="AT18" s="492"/>
      <c r="AU18" s="492">
        <v>1</v>
      </c>
      <c r="AV18" s="492"/>
      <c r="AW18" s="492"/>
      <c r="AX18" s="492"/>
      <c r="AY18" s="492">
        <v>0</v>
      </c>
      <c r="AZ18" s="492"/>
      <c r="BA18" s="492"/>
      <c r="BB18" s="492"/>
      <c r="BC18" s="492" t="s">
        <v>696</v>
      </c>
      <c r="BD18" s="492"/>
      <c r="BE18" s="492"/>
      <c r="BF18" s="492"/>
      <c r="BG18" s="493" t="s">
        <v>697</v>
      </c>
      <c r="BH18" s="493"/>
      <c r="BI18" s="493"/>
      <c r="BJ18" s="493"/>
      <c r="BK18" s="492"/>
      <c r="BL18" s="492"/>
      <c r="BM18" s="492"/>
      <c r="BN18" s="492"/>
      <c r="BO18" s="492"/>
      <c r="BP18" s="492"/>
      <c r="BQ18" s="492"/>
      <c r="BR18" s="492"/>
      <c r="BS18" s="492"/>
      <c r="BT18" s="492"/>
      <c r="BU18" s="492"/>
    </row>
    <row r="19" spans="5:78">
      <c r="I19" s="474">
        <f>IF(AU25="","",AU25)</f>
        <v>0</v>
      </c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9"/>
      <c r="W19" s="474" t="str">
        <f>IF(เกรดสี่="","",เกรดสี่)</f>
        <v/>
      </c>
      <c r="X19" s="475"/>
      <c r="Y19" s="475"/>
      <c r="Z19" s="476"/>
      <c r="AA19" s="474" t="str">
        <f>IF(เกรด3.5="","",เกรด3.5)</f>
        <v/>
      </c>
      <c r="AB19" s="475"/>
      <c r="AC19" s="475"/>
      <c r="AD19" s="476"/>
      <c r="AE19" s="474" t="str">
        <f>IF(เกรดสาม="","",เกรดสาม)</f>
        <v/>
      </c>
      <c r="AF19" s="475"/>
      <c r="AG19" s="475"/>
      <c r="AH19" s="476"/>
      <c r="AI19" s="474" t="str">
        <f>IF(เกรด2.5="","",เกรด2.5)</f>
        <v/>
      </c>
      <c r="AJ19" s="475"/>
      <c r="AK19" s="475"/>
      <c r="AL19" s="476"/>
      <c r="AM19" s="474" t="str">
        <f>IF(เกรด2="","",เกรด2)</f>
        <v/>
      </c>
      <c r="AN19" s="475"/>
      <c r="AO19" s="475"/>
      <c r="AP19" s="476"/>
      <c r="AQ19" s="474" t="str">
        <f>IF(เกรด1.5="","",เกรด1.5)</f>
        <v/>
      </c>
      <c r="AR19" s="475"/>
      <c r="AS19" s="475"/>
      <c r="AT19" s="476"/>
      <c r="AU19" s="474" t="str">
        <f>IF(เกรด1="","",เกรด1)</f>
        <v/>
      </c>
      <c r="AV19" s="475"/>
      <c r="AW19" s="475"/>
      <c r="AX19" s="476"/>
      <c r="AY19" s="474" t="str">
        <f>IF(เกรด0="","",เกรด0)</f>
        <v/>
      </c>
      <c r="AZ19" s="475"/>
      <c r="BA19" s="475"/>
      <c r="BB19" s="476"/>
      <c r="BC19" s="474" t="str">
        <f>IF(ร="","",IF(I19=0,"",ร))</f>
        <v/>
      </c>
      <c r="BD19" s="475"/>
      <c r="BE19" s="475"/>
      <c r="BF19" s="476"/>
      <c r="BG19" s="474" t="str">
        <f>IF(มส="","",IF(I19=0,"",มส))</f>
        <v/>
      </c>
      <c r="BH19" s="475"/>
      <c r="BI19" s="475"/>
      <c r="BJ19" s="476"/>
      <c r="BK19" s="477"/>
      <c r="BL19" s="478"/>
      <c r="BM19" s="478"/>
      <c r="BN19" s="478"/>
      <c r="BO19" s="478"/>
      <c r="BP19" s="478"/>
      <c r="BQ19" s="478"/>
      <c r="BR19" s="478"/>
      <c r="BS19" s="478"/>
      <c r="BT19" s="478"/>
      <c r="BU19" s="479"/>
    </row>
    <row r="20" spans="5:78">
      <c r="I20" s="494" t="s">
        <v>648</v>
      </c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6"/>
      <c r="W20" s="497" t="str">
        <f>IF(W19="","",W19*100/$I$19)</f>
        <v/>
      </c>
      <c r="X20" s="497"/>
      <c r="Y20" s="497"/>
      <c r="Z20" s="497"/>
      <c r="AA20" s="497" t="str">
        <f t="shared" ref="AA20" si="0">IF(AA19="","",AA19*100/$I$19)</f>
        <v/>
      </c>
      <c r="AB20" s="497"/>
      <c r="AC20" s="497"/>
      <c r="AD20" s="497"/>
      <c r="AE20" s="497" t="str">
        <f t="shared" ref="AE20" si="1">IF(AE19="","",AE19*100/$I$19)</f>
        <v/>
      </c>
      <c r="AF20" s="497"/>
      <c r="AG20" s="497"/>
      <c r="AH20" s="497"/>
      <c r="AI20" s="497" t="str">
        <f t="shared" ref="AI20" si="2">IF(AI19="","",AI19*100/$I$19)</f>
        <v/>
      </c>
      <c r="AJ20" s="497"/>
      <c r="AK20" s="497"/>
      <c r="AL20" s="497"/>
      <c r="AM20" s="497" t="str">
        <f t="shared" ref="AM20" si="3">IF(AM19="","",AM19*100/$I$19)</f>
        <v/>
      </c>
      <c r="AN20" s="497"/>
      <c r="AO20" s="497"/>
      <c r="AP20" s="497"/>
      <c r="AQ20" s="497" t="str">
        <f t="shared" ref="AQ20" si="4">IF(AQ19="","",AQ19*100/$I$19)</f>
        <v/>
      </c>
      <c r="AR20" s="497"/>
      <c r="AS20" s="497"/>
      <c r="AT20" s="497"/>
      <c r="AU20" s="497" t="str">
        <f t="shared" ref="AU20" si="5">IF(AU19="","",AU19*100/$I$19)</f>
        <v/>
      </c>
      <c r="AV20" s="497"/>
      <c r="AW20" s="497"/>
      <c r="AX20" s="497"/>
      <c r="AY20" s="497" t="str">
        <f t="shared" ref="AY20" si="6">IF(AY19="","",AY19*100/$I$19)</f>
        <v/>
      </c>
      <c r="AZ20" s="497"/>
      <c r="BA20" s="497"/>
      <c r="BB20" s="497"/>
      <c r="BC20" s="497" t="str">
        <f t="shared" ref="BC20" si="7">IF(BC19="","",BC19*100/$I$19)</f>
        <v/>
      </c>
      <c r="BD20" s="497"/>
      <c r="BE20" s="497"/>
      <c r="BF20" s="497"/>
      <c r="BG20" s="497" t="str">
        <f t="shared" ref="BG20" si="8">IF(BG19="","",BG19*100/$I$19)</f>
        <v/>
      </c>
      <c r="BH20" s="497"/>
      <c r="BI20" s="497"/>
      <c r="BJ20" s="497"/>
      <c r="BK20" s="480"/>
      <c r="BL20" s="481"/>
      <c r="BM20" s="481"/>
      <c r="BN20" s="481"/>
      <c r="BO20" s="481"/>
      <c r="BP20" s="481"/>
      <c r="BQ20" s="481"/>
      <c r="BR20" s="481"/>
      <c r="BS20" s="481"/>
      <c r="BT20" s="481"/>
      <c r="BU20" s="482"/>
    </row>
    <row r="21" spans="5:78"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</row>
    <row r="22" spans="5:78"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522" t="s">
        <v>690</v>
      </c>
      <c r="AB22" s="523"/>
      <c r="AC22" s="523"/>
      <c r="AD22" s="523"/>
      <c r="AE22" s="523"/>
      <c r="AF22" s="523"/>
      <c r="AG22" s="523"/>
      <c r="AH22" s="523"/>
      <c r="AI22" s="523"/>
      <c r="AJ22" s="523"/>
      <c r="AK22" s="523"/>
      <c r="AL22" s="523"/>
      <c r="AM22" s="523"/>
      <c r="AN22" s="523"/>
      <c r="AO22" s="523"/>
      <c r="AP22" s="524"/>
      <c r="AQ22" s="509" t="s">
        <v>691</v>
      </c>
      <c r="AR22" s="510"/>
      <c r="AS22" s="510"/>
      <c r="AT22" s="510"/>
      <c r="AU22" s="510"/>
      <c r="AV22" s="510"/>
      <c r="AW22" s="510"/>
      <c r="AX22" s="510"/>
      <c r="AY22" s="510"/>
      <c r="AZ22" s="510"/>
      <c r="BA22" s="510"/>
      <c r="BB22" s="510"/>
      <c r="BC22" s="510"/>
      <c r="BD22" s="510"/>
      <c r="BE22" s="510"/>
      <c r="BF22" s="511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</row>
    <row r="23" spans="5:78"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503" t="s">
        <v>649</v>
      </c>
      <c r="AB23" s="504"/>
      <c r="AC23" s="504"/>
      <c r="AD23" s="504"/>
      <c r="AE23" s="504"/>
      <c r="AF23" s="504"/>
      <c r="AG23" s="504"/>
      <c r="AH23" s="512"/>
      <c r="AI23" s="503" t="s">
        <v>650</v>
      </c>
      <c r="AJ23" s="504"/>
      <c r="AK23" s="504"/>
      <c r="AL23" s="504"/>
      <c r="AM23" s="504"/>
      <c r="AN23" s="504"/>
      <c r="AO23" s="504"/>
      <c r="AP23" s="512"/>
      <c r="AQ23" s="503" t="s">
        <v>649</v>
      </c>
      <c r="AR23" s="504"/>
      <c r="AS23" s="504"/>
      <c r="AT23" s="504"/>
      <c r="AU23" s="504"/>
      <c r="AV23" s="504"/>
      <c r="AW23" s="504"/>
      <c r="AX23" s="512"/>
      <c r="AY23" s="503" t="s">
        <v>650</v>
      </c>
      <c r="AZ23" s="504"/>
      <c r="BA23" s="504"/>
      <c r="BB23" s="504"/>
      <c r="BC23" s="504"/>
      <c r="BD23" s="504"/>
      <c r="BE23" s="504"/>
      <c r="BF23" s="512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</row>
    <row r="24" spans="5:78"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513">
        <f>IF('2.Students Name'!V50="","",'2.Students Name'!V50-'2.Students Name'!V51)</f>
        <v>0</v>
      </c>
      <c r="AB24" s="502"/>
      <c r="AC24" s="502"/>
      <c r="AD24" s="502"/>
      <c r="AE24" s="502"/>
      <c r="AF24" s="502"/>
      <c r="AG24" s="502"/>
      <c r="AH24" s="514"/>
      <c r="AI24" s="513">
        <f>IF('2.Students Name'!X50="","",'2.Students Name'!X50-'2.Students Name'!X51)</f>
        <v>0</v>
      </c>
      <c r="AJ24" s="502"/>
      <c r="AK24" s="502"/>
      <c r="AL24" s="502"/>
      <c r="AM24" s="502"/>
      <c r="AN24" s="502"/>
      <c r="AO24" s="502"/>
      <c r="AP24" s="514"/>
      <c r="AQ24" s="513">
        <f>IF(AA24="","",'2.Students Name'!V50-'2.Students Name'!V51)</f>
        <v>0</v>
      </c>
      <c r="AR24" s="502"/>
      <c r="AS24" s="502"/>
      <c r="AT24" s="502"/>
      <c r="AU24" s="502"/>
      <c r="AV24" s="502"/>
      <c r="AW24" s="502"/>
      <c r="AX24" s="514"/>
      <c r="AY24" s="513">
        <f>IF(AI24="","",'2.Students Name'!X50-'2.Students Name'!X51)</f>
        <v>0</v>
      </c>
      <c r="AZ24" s="502"/>
      <c r="BA24" s="502"/>
      <c r="BB24" s="502"/>
      <c r="BC24" s="502"/>
      <c r="BD24" s="502"/>
      <c r="BE24" s="502"/>
      <c r="BF24" s="51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</row>
    <row r="25" spans="5:78"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503" t="s">
        <v>644</v>
      </c>
      <c r="AB25" s="504"/>
      <c r="AC25" s="504"/>
      <c r="AD25" s="504"/>
      <c r="AE25" s="502">
        <f>IF(AA24="","",AA24+AI24)</f>
        <v>0</v>
      </c>
      <c r="AF25" s="502"/>
      <c r="AG25" s="502"/>
      <c r="AH25" s="502"/>
      <c r="AI25" s="502"/>
      <c r="AJ25" s="502"/>
      <c r="AK25" s="502"/>
      <c r="AL25" s="502"/>
      <c r="AM25" s="500"/>
      <c r="AN25" s="500"/>
      <c r="AO25" s="500"/>
      <c r="AP25" s="501"/>
      <c r="AQ25" s="503" t="s">
        <v>644</v>
      </c>
      <c r="AR25" s="504"/>
      <c r="AS25" s="504"/>
      <c r="AT25" s="504"/>
      <c r="AU25" s="502">
        <f>IF(AQ24="","",AQ24+AY24)</f>
        <v>0</v>
      </c>
      <c r="AV25" s="502"/>
      <c r="AW25" s="502"/>
      <c r="AX25" s="502"/>
      <c r="AY25" s="502"/>
      <c r="AZ25" s="502"/>
      <c r="BA25" s="502"/>
      <c r="BB25" s="502"/>
      <c r="BC25" s="500"/>
      <c r="BD25" s="500"/>
      <c r="BE25" s="500"/>
      <c r="BF25" s="501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</row>
    <row r="26" spans="5:78"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</row>
    <row r="27" spans="5:78" ht="27.75"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  <c r="BN27" s="472"/>
      <c r="BO27" s="472"/>
      <c r="BP27" s="472"/>
      <c r="BQ27" s="472"/>
      <c r="BR27" s="472"/>
      <c r="BS27" s="472"/>
      <c r="BT27" s="472"/>
      <c r="BU27" s="472"/>
      <c r="BV27" s="472"/>
      <c r="BW27" s="472"/>
      <c r="BX27" s="472"/>
      <c r="BY27" s="472"/>
      <c r="BZ27" s="472"/>
    </row>
    <row r="29" spans="5:78"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89" t="s">
        <v>662</v>
      </c>
    </row>
    <row r="30" spans="5:78"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89" t="s">
        <v>665</v>
      </c>
    </row>
    <row r="31" spans="5:78"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89" t="s">
        <v>641</v>
      </c>
    </row>
    <row r="33" spans="1:78" ht="27.75">
      <c r="A33" s="472" t="s">
        <v>708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  <c r="BI33" s="472"/>
      <c r="BJ33" s="472"/>
      <c r="BK33" s="472"/>
      <c r="BL33" s="472"/>
      <c r="BM33" s="472"/>
      <c r="BN33" s="472"/>
      <c r="BO33" s="472"/>
      <c r="BP33" s="472"/>
      <c r="BQ33" s="472"/>
      <c r="BR33" s="472"/>
      <c r="BS33" s="472"/>
      <c r="BT33" s="472"/>
      <c r="BU33" s="472"/>
      <c r="BV33" s="154"/>
      <c r="BW33" s="154"/>
      <c r="BX33" s="154"/>
      <c r="BY33" s="154"/>
      <c r="BZ33" s="154"/>
    </row>
    <row r="35" spans="1:78"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89" t="s">
        <v>666</v>
      </c>
    </row>
    <row r="36" spans="1:78">
      <c r="X36" s="94"/>
      <c r="Y36" s="94"/>
      <c r="Z36" s="94"/>
      <c r="AA36" s="94"/>
    </row>
    <row r="37" spans="1:78">
      <c r="R37" s="518" t="str">
        <f>IF(W19="","","ü")</f>
        <v/>
      </c>
      <c r="S37" s="519"/>
      <c r="T37" s="520"/>
      <c r="V37" s="89" t="s">
        <v>706</v>
      </c>
      <c r="AG37" s="521"/>
      <c r="AH37" s="521"/>
      <c r="AI37" s="521"/>
      <c r="AK37" s="89" t="s">
        <v>707</v>
      </c>
    </row>
    <row r="39" spans="1:78"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516" t="s">
        <v>619</v>
      </c>
      <c r="AV39" s="516"/>
      <c r="AW39" s="516"/>
      <c r="AX39" s="516"/>
      <c r="AY39" s="516"/>
      <c r="AZ39" s="516"/>
    </row>
    <row r="40" spans="1:78">
      <c r="R40" s="89" t="s">
        <v>36</v>
      </c>
      <c r="S40" s="469" t="str">
        <f>IF(ผอ="","",ผอ)</f>
        <v>Mr. Asawin  Khongphetsak</v>
      </c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469"/>
      <c r="AI40" s="469"/>
      <c r="AJ40" s="469"/>
      <c r="AK40" s="469"/>
      <c r="AL40" s="469"/>
      <c r="AM40" s="469"/>
      <c r="AN40" s="469"/>
      <c r="AO40" s="469"/>
      <c r="AP40" s="469"/>
      <c r="AQ40" s="469"/>
      <c r="AR40" s="469"/>
      <c r="AS40" s="469"/>
      <c r="AT40" s="89" t="s">
        <v>37</v>
      </c>
    </row>
    <row r="41" spans="1:78">
      <c r="V41" s="515">
        <f>IF(วันอนุมัติ="","",วันอนุมัติ)</f>
        <v>29</v>
      </c>
      <c r="W41" s="515"/>
      <c r="X41" s="515"/>
      <c r="Y41" s="515"/>
      <c r="Z41" s="515" t="str">
        <f>IF(เดือนอนุมัติ="","",เดือนอนุมัติ)</f>
        <v>March</v>
      </c>
      <c r="AA41" s="515"/>
      <c r="AB41" s="515"/>
      <c r="AC41" s="515"/>
      <c r="AD41" s="515"/>
      <c r="AE41" s="515"/>
      <c r="AF41" s="515"/>
      <c r="AG41" s="515"/>
      <c r="AH41" s="515"/>
      <c r="AI41" s="515"/>
      <c r="AJ41" s="515">
        <f>IF(ปีอนุมัติ="","",ปีอนุมัติ)</f>
        <v>2024</v>
      </c>
      <c r="AK41" s="515"/>
      <c r="AL41" s="515"/>
      <c r="AM41" s="515"/>
      <c r="AN41" s="515"/>
      <c r="AO41" s="515"/>
      <c r="AP41" s="515"/>
      <c r="AQ41" s="515"/>
    </row>
  </sheetData>
  <sheetProtection algorithmName="SHA-512" hashValue="v8SNh3CkhjUSCx25D+8oAem3IvmFi1eTXt3i1pnF+DhRQ1Tok+2pcXfbAFnWrdbNDQ6WATjM/xfz3atyA1yW2Q==" saltValue="a3HVeJBp7V9aTTrbvhemCQ==" spinCount="100000" sheet="1" scenarios="1"/>
  <mergeCells count="85">
    <mergeCell ref="Z41:AI41"/>
    <mergeCell ref="AU39:AZ39"/>
    <mergeCell ref="I13:W13"/>
    <mergeCell ref="I14:W14"/>
    <mergeCell ref="I11:S11"/>
    <mergeCell ref="T11:AI11"/>
    <mergeCell ref="R37:T37"/>
    <mergeCell ref="V41:Y41"/>
    <mergeCell ref="AJ41:AQ41"/>
    <mergeCell ref="AA13:BN13"/>
    <mergeCell ref="AA14:BN14"/>
    <mergeCell ref="AG37:AI37"/>
    <mergeCell ref="S40:AS40"/>
    <mergeCell ref="AA22:AP22"/>
    <mergeCell ref="AY24:BF24"/>
    <mergeCell ref="AA25:AD25"/>
    <mergeCell ref="BG20:BJ20"/>
    <mergeCell ref="A33:BU33"/>
    <mergeCell ref="AQ20:AT20"/>
    <mergeCell ref="AU20:AX20"/>
    <mergeCell ref="AY20:BB20"/>
    <mergeCell ref="BC20:BF20"/>
    <mergeCell ref="AM20:AP20"/>
    <mergeCell ref="AQ22:BF22"/>
    <mergeCell ref="AA23:AH23"/>
    <mergeCell ref="AI23:AP23"/>
    <mergeCell ref="AQ23:AX23"/>
    <mergeCell ref="AY23:BF23"/>
    <mergeCell ref="E27:BZ27"/>
    <mergeCell ref="AA24:AH24"/>
    <mergeCell ref="AI24:AP24"/>
    <mergeCell ref="AQ24:AX24"/>
    <mergeCell ref="I7:T7"/>
    <mergeCell ref="V7:BT7"/>
    <mergeCell ref="N10:AU10"/>
    <mergeCell ref="BK11:BT11"/>
    <mergeCell ref="U9:W9"/>
    <mergeCell ref="AR9:AT9"/>
    <mergeCell ref="AW10:BF10"/>
    <mergeCell ref="AM25:AP25"/>
    <mergeCell ref="AE25:AL25"/>
    <mergeCell ref="AQ25:AT25"/>
    <mergeCell ref="AU25:BB25"/>
    <mergeCell ref="BC25:BF25"/>
    <mergeCell ref="AQ18:AT18"/>
    <mergeCell ref="AU18:AX18"/>
    <mergeCell ref="I20:V20"/>
    <mergeCell ref="W20:Z20"/>
    <mergeCell ref="AA20:AD20"/>
    <mergeCell ref="AE20:AH20"/>
    <mergeCell ref="AI20:AL20"/>
    <mergeCell ref="AM19:AP19"/>
    <mergeCell ref="AQ19:AT19"/>
    <mergeCell ref="AU19:AX19"/>
    <mergeCell ref="I19:V19"/>
    <mergeCell ref="W19:Z19"/>
    <mergeCell ref="AA19:AD19"/>
    <mergeCell ref="AE19:AH19"/>
    <mergeCell ref="AI19:AL19"/>
    <mergeCell ref="AY19:BB19"/>
    <mergeCell ref="BC19:BF19"/>
    <mergeCell ref="BG19:BJ19"/>
    <mergeCell ref="BK19:BU20"/>
    <mergeCell ref="I16:V18"/>
    <mergeCell ref="BC18:BF18"/>
    <mergeCell ref="W16:BJ16"/>
    <mergeCell ref="BK16:BU18"/>
    <mergeCell ref="W17:BJ17"/>
    <mergeCell ref="W18:Z18"/>
    <mergeCell ref="AA18:AD18"/>
    <mergeCell ref="BG18:BJ18"/>
    <mergeCell ref="AY18:BB18"/>
    <mergeCell ref="AE18:AH18"/>
    <mergeCell ref="AI18:AL18"/>
    <mergeCell ref="AM18:AP18"/>
    <mergeCell ref="I6:O6"/>
    <mergeCell ref="AD6:AJ6"/>
    <mergeCell ref="E1:BZ1"/>
    <mergeCell ref="AL6:AR6"/>
    <mergeCell ref="AY6:BT6"/>
    <mergeCell ref="Q6:AB6"/>
    <mergeCell ref="E2:CA2"/>
    <mergeCell ref="E3:CA3"/>
    <mergeCell ref="E4:CA4"/>
    <mergeCell ref="AU6:AX6"/>
  </mergeCells>
  <pageMargins left="0.23622047244094491" right="0.23622047244094491" top="0.39370078740157483" bottom="0.39370078740157483" header="0.31496062992125984" footer="0.31496062992125984"/>
  <pageSetup paperSize="5" scale="97" orientation="portrait" horizontalDpi="4294967293" verticalDpi="300" r:id="rId1"/>
  <headerFooter>
    <oddHeader>&amp;R&amp;"TH SarabunPSK,Regular"&amp;16PT.05 : B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Y50"/>
  <sheetViews>
    <sheetView view="pageBreakPreview" zoomScaleNormal="100" workbookViewId="0">
      <selection activeCell="A2" sqref="A2:O2"/>
    </sheetView>
  </sheetViews>
  <sheetFormatPr defaultColWidth="10.6640625" defaultRowHeight="13.5"/>
  <cols>
    <col min="1" max="1" width="5.83203125" style="1" customWidth="1"/>
    <col min="2" max="2" width="13" style="1" customWidth="1"/>
    <col min="3" max="3" width="18.5" style="1" customWidth="1"/>
    <col min="4" max="4" width="16.83203125" style="1" customWidth="1"/>
    <col min="5" max="15" width="5.83203125" style="1" customWidth="1"/>
    <col min="16" max="16" width="4.6640625" style="1" customWidth="1"/>
    <col min="17" max="16384" width="10.6640625" style="1"/>
  </cols>
  <sheetData>
    <row r="1" spans="1:25" ht="24" customHeight="1">
      <c r="A1" s="526" t="str">
        <f>CONCATENATE("รายชื่อนักเรียนชั้น",'1.Basic Info'!C5,"  ปีการศึกษา ",'1.Basic Info'!F5, " ภาคเรียนที่ ",'1.Basic Info'!F7)</f>
        <v xml:space="preserve">รายชื่อนักเรียนชั้น  ปีการศึกษา  ภาคเรียนที่ 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</row>
    <row r="2" spans="1:25" ht="24" customHeight="1" thickBot="1">
      <c r="A2" s="526" t="str">
        <f>IF('1.Basic Info'!D21="",CONCATENATE("ครูประจำชั้น ", '1.Basic Info'!D19),CONCATENATE("ครูประจำชั้น ", '1.Basic Info'!D19," และ",'1.Basic Info'!D21))</f>
        <v xml:space="preserve">ครูประจำชั้น 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1:25" ht="17.25" customHeight="1" thickBot="1">
      <c r="A3" s="2" t="s">
        <v>0</v>
      </c>
      <c r="B3" s="3" t="s">
        <v>1</v>
      </c>
      <c r="C3" s="527" t="s">
        <v>2</v>
      </c>
      <c r="D3" s="528"/>
      <c r="E3" s="4"/>
      <c r="F3" s="5"/>
      <c r="G3" s="5"/>
      <c r="H3" s="5"/>
      <c r="I3" s="5"/>
      <c r="J3" s="5"/>
      <c r="K3" s="5"/>
      <c r="L3" s="5"/>
      <c r="M3" s="5"/>
      <c r="N3" s="5"/>
      <c r="O3" s="6"/>
    </row>
    <row r="4" spans="1:25" ht="17.25" customHeight="1">
      <c r="A4" s="7">
        <v>1</v>
      </c>
      <c r="B4" s="7" t="str">
        <f>IF('2.Students Name'!B5="","",'2.Students Name'!B5)</f>
        <v/>
      </c>
      <c r="C4" s="8" t="str">
        <f>IF('2.Students Name'!C5="","",'2.Students Name'!C5)</f>
        <v/>
      </c>
      <c r="D4" s="9" t="str">
        <f>IF('2.Students Name'!D5="","",'2.Students Name'!D5)</f>
        <v/>
      </c>
      <c r="E4" s="10"/>
      <c r="F4" s="11"/>
      <c r="G4" s="11"/>
      <c r="H4" s="11"/>
      <c r="I4" s="11"/>
      <c r="J4" s="11"/>
      <c r="K4" s="11"/>
      <c r="L4" s="11"/>
      <c r="M4" s="11"/>
      <c r="N4" s="11"/>
      <c r="O4" s="12"/>
      <c r="P4" s="13"/>
    </row>
    <row r="5" spans="1:25" ht="17.25" customHeight="1">
      <c r="A5" s="14">
        <v>2</v>
      </c>
      <c r="B5" s="14" t="str">
        <f>IF('2.Students Name'!B6="","",'2.Students Name'!B6)</f>
        <v/>
      </c>
      <c r="C5" s="15" t="str">
        <f>IF('2.Students Name'!C6="","",'2.Students Name'!C6)</f>
        <v/>
      </c>
      <c r="D5" s="16" t="str">
        <f>IF('2.Students Name'!D6="","",'2.Students Name'!D6)</f>
        <v/>
      </c>
      <c r="E5" s="17"/>
      <c r="F5" s="18"/>
      <c r="G5" s="18"/>
      <c r="H5" s="18"/>
      <c r="I5" s="18"/>
      <c r="J5" s="18"/>
      <c r="K5" s="18"/>
      <c r="L5" s="18"/>
      <c r="M5" s="18"/>
      <c r="N5" s="18"/>
      <c r="O5" s="19"/>
      <c r="P5" s="13" t="str">
        <f>IF('2.Students Name'!R6="","",'2.Students Name'!R6)</f>
        <v/>
      </c>
    </row>
    <row r="6" spans="1:25" ht="17.25" customHeight="1">
      <c r="A6" s="20">
        <v>3</v>
      </c>
      <c r="B6" s="20" t="str">
        <f>IF('2.Students Name'!B7="","",'2.Students Name'!B7)</f>
        <v/>
      </c>
      <c r="C6" s="21" t="str">
        <f>IF('2.Students Name'!C7="","",'2.Students Name'!C7)</f>
        <v/>
      </c>
      <c r="D6" s="22" t="str">
        <f>IF('2.Students Name'!D7="","",'2.Students Name'!D7)</f>
        <v/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5"/>
      <c r="P6" s="13" t="str">
        <f>IF('2.Students Name'!R7="","",'2.Students Name'!R7)</f>
        <v/>
      </c>
      <c r="R6" s="469"/>
      <c r="S6" s="469"/>
      <c r="T6" s="469"/>
      <c r="U6" s="469"/>
      <c r="V6" s="469"/>
      <c r="W6" s="469"/>
      <c r="X6" s="469"/>
      <c r="Y6" s="469"/>
    </row>
    <row r="7" spans="1:25" ht="17.25" customHeight="1">
      <c r="A7" s="20">
        <v>4</v>
      </c>
      <c r="B7" s="20" t="str">
        <f>IF('2.Students Name'!B8="","",'2.Students Name'!B8)</f>
        <v/>
      </c>
      <c r="C7" s="21" t="str">
        <f>IF('2.Students Name'!C8="","",'2.Students Name'!C8)</f>
        <v/>
      </c>
      <c r="D7" s="22" t="str">
        <f>IF('2.Students Name'!D8="","",'2.Students Name'!D8)</f>
        <v/>
      </c>
      <c r="E7" s="23"/>
      <c r="F7" s="24"/>
      <c r="G7" s="24"/>
      <c r="H7" s="24"/>
      <c r="I7" s="24"/>
      <c r="J7" s="24"/>
      <c r="K7" s="24"/>
      <c r="L7" s="24"/>
      <c r="M7" s="24"/>
      <c r="N7" s="24"/>
      <c r="O7" s="25"/>
      <c r="P7" s="13" t="str">
        <f>IF('2.Students Name'!R8="","",'2.Students Name'!R8)</f>
        <v/>
      </c>
    </row>
    <row r="8" spans="1:25" ht="17.25" customHeight="1">
      <c r="A8" s="20">
        <v>5</v>
      </c>
      <c r="B8" s="20" t="str">
        <f>IF('2.Students Name'!B9="","",'2.Students Name'!B9)</f>
        <v/>
      </c>
      <c r="C8" s="21" t="str">
        <f>IF('2.Students Name'!C9="","",'2.Students Name'!C9)</f>
        <v/>
      </c>
      <c r="D8" s="22" t="str">
        <f>IF('2.Students Name'!D9="","",'2.Students Name'!D9)</f>
        <v/>
      </c>
      <c r="E8" s="23"/>
      <c r="F8" s="24"/>
      <c r="G8" s="24"/>
      <c r="H8" s="24"/>
      <c r="I8" s="24"/>
      <c r="J8" s="24"/>
      <c r="K8" s="24"/>
      <c r="L8" s="24"/>
      <c r="M8" s="24"/>
      <c r="N8" s="24"/>
      <c r="O8" s="25"/>
      <c r="P8" s="13" t="str">
        <f>IF('2.Students Name'!R9="","",'2.Students Name'!R9)</f>
        <v/>
      </c>
    </row>
    <row r="9" spans="1:25" ht="17.25" customHeight="1">
      <c r="A9" s="20">
        <v>6</v>
      </c>
      <c r="B9" s="20" t="str">
        <f>IF('2.Students Name'!B10="","",'2.Students Name'!B10)</f>
        <v/>
      </c>
      <c r="C9" s="21" t="str">
        <f>IF('2.Students Name'!C10="","",'2.Students Name'!C10)</f>
        <v/>
      </c>
      <c r="D9" s="22" t="str">
        <f>IF('2.Students Name'!D10="","",'2.Students Name'!D10)</f>
        <v/>
      </c>
      <c r="E9" s="23"/>
      <c r="F9" s="24"/>
      <c r="G9" s="24"/>
      <c r="H9" s="24"/>
      <c r="I9" s="24"/>
      <c r="J9" s="24"/>
      <c r="K9" s="24"/>
      <c r="L9" s="24"/>
      <c r="M9" s="24"/>
      <c r="N9" s="24"/>
      <c r="O9" s="25"/>
      <c r="P9" s="13" t="str">
        <f>IF('2.Students Name'!R10="","",'2.Students Name'!R10)</f>
        <v/>
      </c>
    </row>
    <row r="10" spans="1:25" ht="17.25" customHeight="1">
      <c r="A10" s="20">
        <v>7</v>
      </c>
      <c r="B10" s="20" t="str">
        <f>IF('2.Students Name'!B11="","",'2.Students Name'!B11)</f>
        <v/>
      </c>
      <c r="C10" s="21" t="str">
        <f>IF('2.Students Name'!C11="","",'2.Students Name'!C11)</f>
        <v/>
      </c>
      <c r="D10" s="22" t="str">
        <f>IF('2.Students Name'!D11="","",'2.Students Name'!D11)</f>
        <v/>
      </c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13" t="str">
        <f>IF('2.Students Name'!R11="","",'2.Students Name'!R11)</f>
        <v/>
      </c>
    </row>
    <row r="11" spans="1:25" ht="17.25" customHeight="1">
      <c r="A11" s="20">
        <v>8</v>
      </c>
      <c r="B11" s="20" t="str">
        <f>IF('2.Students Name'!B12="","",'2.Students Name'!B12)</f>
        <v/>
      </c>
      <c r="C11" s="21" t="str">
        <f>IF('2.Students Name'!C12="","",'2.Students Name'!C12)</f>
        <v/>
      </c>
      <c r="D11" s="22" t="str">
        <f>IF('2.Students Name'!D12="","",'2.Students Name'!D12)</f>
        <v/>
      </c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13" t="str">
        <f>IF('2.Students Name'!R12="","",'2.Students Name'!R12)</f>
        <v/>
      </c>
    </row>
    <row r="12" spans="1:25" ht="17.25" customHeight="1">
      <c r="A12" s="14">
        <v>9</v>
      </c>
      <c r="B12" s="14" t="str">
        <f>IF('2.Students Name'!B13="","",'2.Students Name'!B13)</f>
        <v/>
      </c>
      <c r="C12" s="15" t="str">
        <f>IF('2.Students Name'!C13="","",'2.Students Name'!C13)</f>
        <v/>
      </c>
      <c r="D12" s="16" t="str">
        <f>IF('2.Students Name'!D13="","",'2.Students Name'!D13)</f>
        <v/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3" t="str">
        <f>IF('2.Students Name'!R13="","",'2.Students Name'!R13)</f>
        <v/>
      </c>
    </row>
    <row r="13" spans="1:25" ht="17.25" customHeight="1">
      <c r="A13" s="20">
        <v>10</v>
      </c>
      <c r="B13" s="20" t="str">
        <f>IF('2.Students Name'!B14="","",'2.Students Name'!B14)</f>
        <v/>
      </c>
      <c r="C13" s="21" t="str">
        <f>IF('2.Students Name'!C14="","",'2.Students Name'!C14)</f>
        <v/>
      </c>
      <c r="D13" s="22" t="str">
        <f>IF('2.Students Name'!D14="","",'2.Students Name'!D14)</f>
        <v/>
      </c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13" t="str">
        <f>IF('2.Students Name'!R14="","",'2.Students Name'!R14)</f>
        <v/>
      </c>
    </row>
    <row r="14" spans="1:25" ht="17.25" customHeight="1">
      <c r="A14" s="20">
        <v>11</v>
      </c>
      <c r="B14" s="20" t="str">
        <f>IF('2.Students Name'!B15="","",'2.Students Name'!B15)</f>
        <v/>
      </c>
      <c r="C14" s="21" t="str">
        <f>IF('2.Students Name'!C15="","",'2.Students Name'!C15)</f>
        <v/>
      </c>
      <c r="D14" s="22" t="str">
        <f>IF('2.Students Name'!D15="","",'2.Students Name'!D15)</f>
        <v/>
      </c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13" t="str">
        <f>IF('2.Students Name'!R15="","",'2.Students Name'!R15)</f>
        <v/>
      </c>
    </row>
    <row r="15" spans="1:25" ht="17.25" customHeight="1">
      <c r="A15" s="20">
        <v>12</v>
      </c>
      <c r="B15" s="20" t="str">
        <f>IF('2.Students Name'!B16="","",'2.Students Name'!B16)</f>
        <v/>
      </c>
      <c r="C15" s="21" t="str">
        <f>IF('2.Students Name'!C16="","",'2.Students Name'!C16)</f>
        <v/>
      </c>
      <c r="D15" s="22" t="str">
        <f>IF('2.Students Name'!D16="","",'2.Students Name'!D16)</f>
        <v/>
      </c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5"/>
      <c r="P15" s="13" t="str">
        <f>IF('2.Students Name'!R16="","",'2.Students Name'!R16)</f>
        <v/>
      </c>
    </row>
    <row r="16" spans="1:25" ht="17.25" customHeight="1">
      <c r="A16" s="20">
        <v>13</v>
      </c>
      <c r="B16" s="20" t="str">
        <f>IF('2.Students Name'!B17="","",'2.Students Name'!B17)</f>
        <v/>
      </c>
      <c r="C16" s="21" t="str">
        <f>IF('2.Students Name'!C17="","",'2.Students Name'!C17)</f>
        <v/>
      </c>
      <c r="D16" s="22" t="str">
        <f>IF('2.Students Name'!D17="","",'2.Students Name'!D17)</f>
        <v/>
      </c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13" t="str">
        <f>IF('2.Students Name'!R17="","",'2.Students Name'!R17)</f>
        <v/>
      </c>
    </row>
    <row r="17" spans="1:16" ht="17.25" customHeight="1">
      <c r="A17" s="20">
        <v>14</v>
      </c>
      <c r="B17" s="20" t="str">
        <f>IF('2.Students Name'!B18="","",'2.Students Name'!B18)</f>
        <v/>
      </c>
      <c r="C17" s="21" t="str">
        <f>IF('2.Students Name'!C18="","",'2.Students Name'!C18)</f>
        <v/>
      </c>
      <c r="D17" s="22" t="str">
        <f>IF('2.Students Name'!D18="","",'2.Students Name'!D18)</f>
        <v/>
      </c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13" t="str">
        <f>IF('2.Students Name'!R18="","",'2.Students Name'!R18)</f>
        <v/>
      </c>
    </row>
    <row r="18" spans="1:16" ht="17.25" customHeight="1">
      <c r="A18" s="20">
        <v>15</v>
      </c>
      <c r="B18" s="20" t="str">
        <f>IF('2.Students Name'!B19="","",'2.Students Name'!B19)</f>
        <v/>
      </c>
      <c r="C18" s="21" t="str">
        <f>IF('2.Students Name'!C19="","",'2.Students Name'!C19)</f>
        <v/>
      </c>
      <c r="D18" s="22" t="str">
        <f>IF('2.Students Name'!D19="","",'2.Students Name'!D19)</f>
        <v/>
      </c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13" t="str">
        <f>IF('2.Students Name'!R19="","",'2.Students Name'!R19)</f>
        <v/>
      </c>
    </row>
    <row r="19" spans="1:16" ht="17.25" customHeight="1">
      <c r="A19" s="20">
        <v>16</v>
      </c>
      <c r="B19" s="20" t="str">
        <f>IF('2.Students Name'!B20="","",'2.Students Name'!B20)</f>
        <v/>
      </c>
      <c r="C19" s="21" t="str">
        <f>IF('2.Students Name'!C20="","",'2.Students Name'!C20)</f>
        <v/>
      </c>
      <c r="D19" s="22" t="str">
        <f>IF('2.Students Name'!D20="","",'2.Students Name'!D20)</f>
        <v/>
      </c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13" t="str">
        <f>IF('2.Students Name'!R20="","",'2.Students Name'!R20)</f>
        <v/>
      </c>
    </row>
    <row r="20" spans="1:16" ht="17.25" customHeight="1">
      <c r="A20" s="20">
        <v>17</v>
      </c>
      <c r="B20" s="20" t="str">
        <f>IF('2.Students Name'!B21="","",'2.Students Name'!B21)</f>
        <v/>
      </c>
      <c r="C20" s="21" t="str">
        <f>IF('2.Students Name'!C21="","",'2.Students Name'!C21)</f>
        <v/>
      </c>
      <c r="D20" s="22" t="str">
        <f>IF('2.Students Name'!D21="","",'2.Students Name'!D21)</f>
        <v/>
      </c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5"/>
      <c r="P20" s="13" t="str">
        <f>IF('2.Students Name'!R21="","",'2.Students Name'!R21)</f>
        <v/>
      </c>
    </row>
    <row r="21" spans="1:16" ht="17.25" customHeight="1">
      <c r="A21" s="20">
        <v>18</v>
      </c>
      <c r="B21" s="20" t="str">
        <f>IF('2.Students Name'!B22="","",'2.Students Name'!B22)</f>
        <v/>
      </c>
      <c r="C21" s="21" t="str">
        <f>IF('2.Students Name'!C22="","",'2.Students Name'!C22)</f>
        <v/>
      </c>
      <c r="D21" s="22" t="str">
        <f>IF('2.Students Name'!D22="","",'2.Students Name'!D22)</f>
        <v/>
      </c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13" t="str">
        <f>IF('2.Students Name'!R22="","",'2.Students Name'!R22)</f>
        <v/>
      </c>
    </row>
    <row r="22" spans="1:16" ht="17.25" customHeight="1">
      <c r="A22" s="20">
        <v>19</v>
      </c>
      <c r="B22" s="20" t="str">
        <f>IF('2.Students Name'!B23="","",'2.Students Name'!B23)</f>
        <v/>
      </c>
      <c r="C22" s="21" t="str">
        <f>IF('2.Students Name'!C23="","",'2.Students Name'!C23)</f>
        <v/>
      </c>
      <c r="D22" s="22" t="str">
        <f>IF('2.Students Name'!D23="","",'2.Students Name'!D23)</f>
        <v/>
      </c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13" t="str">
        <f>IF('2.Students Name'!R23="","",'2.Students Name'!R23)</f>
        <v/>
      </c>
    </row>
    <row r="23" spans="1:16" ht="17.25" customHeight="1">
      <c r="A23" s="20">
        <v>20</v>
      </c>
      <c r="B23" s="20" t="str">
        <f>IF('2.Students Name'!B24="","",'2.Students Name'!B24)</f>
        <v/>
      </c>
      <c r="C23" s="21" t="str">
        <f>IF('2.Students Name'!C24="","",'2.Students Name'!C24)</f>
        <v/>
      </c>
      <c r="D23" s="22" t="str">
        <f>IF('2.Students Name'!D24="","",'2.Students Name'!D24)</f>
        <v/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13" t="str">
        <f>IF('2.Students Name'!R24="","",'2.Students Name'!R24)</f>
        <v/>
      </c>
    </row>
    <row r="24" spans="1:16" ht="17.25" customHeight="1">
      <c r="A24" s="20">
        <v>21</v>
      </c>
      <c r="B24" s="20" t="str">
        <f>IF('2.Students Name'!B25="","",'2.Students Name'!B25)</f>
        <v/>
      </c>
      <c r="C24" s="21" t="str">
        <f>IF('2.Students Name'!C25="","",'2.Students Name'!C25)</f>
        <v/>
      </c>
      <c r="D24" s="22" t="str">
        <f>IF('2.Students Name'!D25="","",'2.Students Name'!D25)</f>
        <v/>
      </c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13" t="str">
        <f>IF('2.Students Name'!R25="","",'2.Students Name'!R25)</f>
        <v/>
      </c>
    </row>
    <row r="25" spans="1:16" ht="17.25" customHeight="1">
      <c r="A25" s="20">
        <v>22</v>
      </c>
      <c r="B25" s="20" t="str">
        <f>IF('2.Students Name'!B26="","",'2.Students Name'!B26)</f>
        <v/>
      </c>
      <c r="C25" s="21" t="str">
        <f>IF('2.Students Name'!C26="","",'2.Students Name'!C26)</f>
        <v/>
      </c>
      <c r="D25" s="22" t="str">
        <f>IF('2.Students Name'!D26="","",'2.Students Name'!D26)</f>
        <v/>
      </c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13" t="str">
        <f>IF('2.Students Name'!R26="","",'2.Students Name'!R26)</f>
        <v/>
      </c>
    </row>
    <row r="26" spans="1:16" ht="17.25" customHeight="1">
      <c r="A26" s="20">
        <v>23</v>
      </c>
      <c r="B26" s="20" t="str">
        <f>IF('2.Students Name'!B27="","",'2.Students Name'!B27)</f>
        <v/>
      </c>
      <c r="C26" s="21" t="str">
        <f>IF('2.Students Name'!C27="","",'2.Students Name'!C27)</f>
        <v/>
      </c>
      <c r="D26" s="22" t="str">
        <f>IF('2.Students Name'!D27="","",'2.Students Name'!D27)</f>
        <v/>
      </c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13" t="str">
        <f>IF('2.Students Name'!R27="","",'2.Students Name'!R27)</f>
        <v/>
      </c>
    </row>
    <row r="27" spans="1:16" ht="17.25" customHeight="1">
      <c r="A27" s="20">
        <v>24</v>
      </c>
      <c r="B27" s="20" t="str">
        <f>IF('2.Students Name'!B28="","",'2.Students Name'!B28)</f>
        <v/>
      </c>
      <c r="C27" s="21" t="str">
        <f>IF('2.Students Name'!C28="","",'2.Students Name'!C28)</f>
        <v/>
      </c>
      <c r="D27" s="22" t="str">
        <f>IF('2.Students Name'!D28="","",'2.Students Name'!D28)</f>
        <v/>
      </c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13" t="str">
        <f>IF('2.Students Name'!R28="","",'2.Students Name'!R28)</f>
        <v/>
      </c>
    </row>
    <row r="28" spans="1:16" ht="17.25" customHeight="1">
      <c r="A28" s="20">
        <v>25</v>
      </c>
      <c r="B28" s="20" t="str">
        <f>IF('2.Students Name'!B29="","",'2.Students Name'!B29)</f>
        <v/>
      </c>
      <c r="C28" s="21" t="str">
        <f>IF('2.Students Name'!C29="","",'2.Students Name'!C29)</f>
        <v/>
      </c>
      <c r="D28" s="22" t="str">
        <f>IF('2.Students Name'!D29="","",'2.Students Name'!D29)</f>
        <v/>
      </c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13" t="str">
        <f>IF('2.Students Name'!R29="","",'2.Students Name'!R29)</f>
        <v/>
      </c>
    </row>
    <row r="29" spans="1:16" ht="17.25" customHeight="1">
      <c r="A29" s="20">
        <v>26</v>
      </c>
      <c r="B29" s="20" t="str">
        <f>IF('2.Students Name'!B30="","",'2.Students Name'!B30)</f>
        <v/>
      </c>
      <c r="C29" s="21" t="str">
        <f>IF('2.Students Name'!C30="","",'2.Students Name'!C30)</f>
        <v/>
      </c>
      <c r="D29" s="22" t="str">
        <f>IF('2.Students Name'!D30="","",'2.Students Name'!D30)</f>
        <v/>
      </c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13" t="str">
        <f>IF('2.Students Name'!R30="","",'2.Students Name'!R30)</f>
        <v/>
      </c>
    </row>
    <row r="30" spans="1:16" ht="17.25" customHeight="1">
      <c r="A30" s="20">
        <v>27</v>
      </c>
      <c r="B30" s="20" t="str">
        <f>IF('2.Students Name'!B31="","",'2.Students Name'!B31)</f>
        <v/>
      </c>
      <c r="C30" s="21" t="str">
        <f>IF('2.Students Name'!C31="","",'2.Students Name'!C31)</f>
        <v/>
      </c>
      <c r="D30" s="22" t="str">
        <f>IF('2.Students Name'!D31="","",'2.Students Name'!D31)</f>
        <v/>
      </c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13" t="str">
        <f>IF('2.Students Name'!R31="","",'2.Students Name'!R31)</f>
        <v/>
      </c>
    </row>
    <row r="31" spans="1:16" ht="17.25" customHeight="1">
      <c r="A31" s="20">
        <v>28</v>
      </c>
      <c r="B31" s="20" t="str">
        <f>IF('2.Students Name'!B32="","",'2.Students Name'!B32)</f>
        <v/>
      </c>
      <c r="C31" s="21" t="str">
        <f>IF('2.Students Name'!C32="","",'2.Students Name'!C32)</f>
        <v/>
      </c>
      <c r="D31" s="22" t="str">
        <f>IF('2.Students Name'!D32="","",'2.Students Name'!D32)</f>
        <v/>
      </c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13" t="str">
        <f>IF('2.Students Name'!R32="","",'2.Students Name'!R32)</f>
        <v/>
      </c>
    </row>
    <row r="32" spans="1:16" ht="17.25" customHeight="1">
      <c r="A32" s="20">
        <v>29</v>
      </c>
      <c r="B32" s="20" t="str">
        <f>IF('2.Students Name'!B33="","",'2.Students Name'!B33)</f>
        <v/>
      </c>
      <c r="C32" s="21" t="str">
        <f>IF('2.Students Name'!C33="","",'2.Students Name'!C33)</f>
        <v/>
      </c>
      <c r="D32" s="22" t="str">
        <f>IF('2.Students Name'!D33="","",'2.Students Name'!D33)</f>
        <v/>
      </c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5"/>
      <c r="P32" s="13" t="str">
        <f>IF('2.Students Name'!R33="","",'2.Students Name'!R33)</f>
        <v/>
      </c>
    </row>
    <row r="33" spans="1:16" ht="17.25" customHeight="1">
      <c r="A33" s="20">
        <v>30</v>
      </c>
      <c r="B33" s="20" t="str">
        <f>IF('2.Students Name'!B34="","",'2.Students Name'!B34)</f>
        <v/>
      </c>
      <c r="C33" s="21" t="str">
        <f>IF('2.Students Name'!C34="","",'2.Students Name'!C34)</f>
        <v/>
      </c>
      <c r="D33" s="22" t="str">
        <f>IF('2.Students Name'!D34="","",'2.Students Name'!D34)</f>
        <v/>
      </c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13" t="str">
        <f>IF('2.Students Name'!R34="","",'2.Students Name'!R34)</f>
        <v/>
      </c>
    </row>
    <row r="34" spans="1:16" ht="17.25" customHeight="1">
      <c r="A34" s="20">
        <v>31</v>
      </c>
      <c r="B34" s="20" t="str">
        <f>IF('2.Students Name'!B35="","",'2.Students Name'!B35)</f>
        <v/>
      </c>
      <c r="C34" s="21" t="str">
        <f>IF('2.Students Name'!C35="","",'2.Students Name'!C35)</f>
        <v/>
      </c>
      <c r="D34" s="22" t="str">
        <f>IF('2.Students Name'!D35="","",'2.Students Name'!D35)</f>
        <v/>
      </c>
      <c r="E34" s="23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13" t="str">
        <f>IF('2.Students Name'!R35="","",'2.Students Name'!R35)</f>
        <v/>
      </c>
    </row>
    <row r="35" spans="1:16" ht="17.25" customHeight="1">
      <c r="A35" s="20">
        <v>32</v>
      </c>
      <c r="B35" s="20" t="str">
        <f>IF('2.Students Name'!B36="","",'2.Students Name'!B36)</f>
        <v/>
      </c>
      <c r="C35" s="21" t="str">
        <f>IF('2.Students Name'!C36="","",'2.Students Name'!C36)</f>
        <v/>
      </c>
      <c r="D35" s="22" t="str">
        <f>IF('2.Students Name'!D36="","",'2.Students Name'!D36)</f>
        <v/>
      </c>
      <c r="E35" s="23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13" t="str">
        <f>IF('2.Students Name'!R36="","",'2.Students Name'!R36)</f>
        <v/>
      </c>
    </row>
    <row r="36" spans="1:16" ht="17.25" customHeight="1">
      <c r="A36" s="20">
        <v>33</v>
      </c>
      <c r="B36" s="20" t="str">
        <f>IF('2.Students Name'!B37="","",'2.Students Name'!B37)</f>
        <v/>
      </c>
      <c r="C36" s="21" t="str">
        <f>IF('2.Students Name'!C37="","",'2.Students Name'!C37)</f>
        <v/>
      </c>
      <c r="D36" s="22" t="str">
        <f>IF('2.Students Name'!D37="","",'2.Students Name'!D37)</f>
        <v/>
      </c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13" t="str">
        <f>IF('2.Students Name'!R37="","",'2.Students Name'!R37)</f>
        <v/>
      </c>
    </row>
    <row r="37" spans="1:16" ht="17.25" customHeight="1">
      <c r="A37" s="20">
        <v>34</v>
      </c>
      <c r="B37" s="20" t="str">
        <f>IF('2.Students Name'!B38="","",'2.Students Name'!B38)</f>
        <v/>
      </c>
      <c r="C37" s="21" t="str">
        <f>IF('2.Students Name'!C38="","",'2.Students Name'!C38)</f>
        <v/>
      </c>
      <c r="D37" s="22" t="str">
        <f>IF('2.Students Name'!D38="","",'2.Students Name'!D38)</f>
        <v/>
      </c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13" t="str">
        <f>IF('2.Students Name'!R38="","",'2.Students Name'!R38)</f>
        <v/>
      </c>
    </row>
    <row r="38" spans="1:16" ht="17.25" customHeight="1">
      <c r="A38" s="20">
        <v>35</v>
      </c>
      <c r="B38" s="20" t="str">
        <f>IF('2.Students Name'!B39="","",'2.Students Name'!B39)</f>
        <v/>
      </c>
      <c r="C38" s="21" t="str">
        <f>IF('2.Students Name'!C39="","",'2.Students Name'!C39)</f>
        <v/>
      </c>
      <c r="D38" s="22" t="str">
        <f>IF('2.Students Name'!D39="","",'2.Students Name'!D39)</f>
        <v/>
      </c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13" t="str">
        <f>IF('2.Students Name'!R39="","",'2.Students Name'!R39)</f>
        <v/>
      </c>
    </row>
    <row r="39" spans="1:16" ht="17.25" customHeight="1">
      <c r="A39" s="20">
        <v>36</v>
      </c>
      <c r="B39" s="20" t="str">
        <f>IF('2.Students Name'!B40="","",'2.Students Name'!B40)</f>
        <v/>
      </c>
      <c r="C39" s="21" t="str">
        <f>IF('2.Students Name'!C40="","",'2.Students Name'!C40)</f>
        <v/>
      </c>
      <c r="D39" s="22" t="str">
        <f>IF('2.Students Name'!D40="","",'2.Students Name'!D40)</f>
        <v/>
      </c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13" t="str">
        <f>IF('2.Students Name'!R40="","",'2.Students Name'!R40)</f>
        <v/>
      </c>
    </row>
    <row r="40" spans="1:16" ht="17.25" customHeight="1">
      <c r="A40" s="20">
        <v>37</v>
      </c>
      <c r="B40" s="20" t="str">
        <f>IF('2.Students Name'!B41="","",'2.Students Name'!B41)</f>
        <v/>
      </c>
      <c r="C40" s="21" t="str">
        <f>IF('2.Students Name'!C41="","",'2.Students Name'!C41)</f>
        <v/>
      </c>
      <c r="D40" s="22" t="str">
        <f>IF('2.Students Name'!D41="","",'2.Students Name'!D41)</f>
        <v/>
      </c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13" t="str">
        <f>IF('2.Students Name'!R41="","",'2.Students Name'!R41)</f>
        <v/>
      </c>
    </row>
    <row r="41" spans="1:16" ht="17.25" customHeight="1">
      <c r="A41" s="20">
        <v>38</v>
      </c>
      <c r="B41" s="20" t="str">
        <f>IF('2.Students Name'!B42="","",'2.Students Name'!B42)</f>
        <v/>
      </c>
      <c r="C41" s="21" t="str">
        <f>IF('2.Students Name'!C42="","",'2.Students Name'!C42)</f>
        <v/>
      </c>
      <c r="D41" s="22" t="str">
        <f>IF('2.Students Name'!D42="","",'2.Students Name'!D42)</f>
        <v/>
      </c>
      <c r="E41" s="23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13" t="str">
        <f>IF('2.Students Name'!R42="","",'2.Students Name'!R42)</f>
        <v/>
      </c>
    </row>
    <row r="42" spans="1:16" ht="17.25" customHeight="1">
      <c r="A42" s="20">
        <v>39</v>
      </c>
      <c r="B42" s="20" t="str">
        <f>IF('2.Students Name'!B43="","",'2.Students Name'!B43)</f>
        <v/>
      </c>
      <c r="C42" s="21" t="str">
        <f>IF('2.Students Name'!C43="","",'2.Students Name'!C43)</f>
        <v/>
      </c>
      <c r="D42" s="22" t="str">
        <f>IF('2.Students Name'!D43="","",'2.Students Name'!D43)</f>
        <v/>
      </c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13" t="str">
        <f>IF('2.Students Name'!R43="","",'2.Students Name'!R43)</f>
        <v/>
      </c>
    </row>
    <row r="43" spans="1:16" ht="17.25" customHeight="1">
      <c r="A43" s="20">
        <v>40</v>
      </c>
      <c r="B43" s="20" t="str">
        <f>IF('2.Students Name'!B44="","",'2.Students Name'!B44)</f>
        <v/>
      </c>
      <c r="C43" s="21" t="str">
        <f>IF('2.Students Name'!C44="","",'2.Students Name'!C44)</f>
        <v/>
      </c>
      <c r="D43" s="22" t="str">
        <f>IF('2.Students Name'!D44="","",'2.Students Name'!D44)</f>
        <v/>
      </c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13" t="str">
        <f>IF('2.Students Name'!R44="","",'2.Students Name'!R44)</f>
        <v/>
      </c>
    </row>
    <row r="44" spans="1:16" ht="17.25" customHeight="1">
      <c r="A44" s="20">
        <v>41</v>
      </c>
      <c r="B44" s="20" t="str">
        <f>IF('2.Students Name'!B45="","",'2.Students Name'!B45)</f>
        <v/>
      </c>
      <c r="C44" s="21" t="str">
        <f>IF('2.Students Name'!C45="","",'2.Students Name'!C45)</f>
        <v/>
      </c>
      <c r="D44" s="22" t="str">
        <f>IF('2.Students Name'!D45="","",'2.Students Name'!D45)</f>
        <v/>
      </c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13" t="str">
        <f>IF('2.Students Name'!R45="","",'2.Students Name'!R45)</f>
        <v/>
      </c>
    </row>
    <row r="45" spans="1:16" ht="17.25" customHeight="1">
      <c r="A45" s="20">
        <v>42</v>
      </c>
      <c r="B45" s="20" t="str">
        <f>IF('2.Students Name'!B46="","",'2.Students Name'!B46)</f>
        <v/>
      </c>
      <c r="C45" s="21" t="str">
        <f>IF('2.Students Name'!C46="","",'2.Students Name'!C46)</f>
        <v/>
      </c>
      <c r="D45" s="22" t="str">
        <f>IF('2.Students Name'!D46="","",'2.Students Name'!D46)</f>
        <v/>
      </c>
      <c r="E45" s="23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13" t="str">
        <f>IF('2.Students Name'!R46="","",'2.Students Name'!R46)</f>
        <v/>
      </c>
    </row>
    <row r="46" spans="1:16" ht="17.25" customHeight="1">
      <c r="A46" s="20">
        <v>43</v>
      </c>
      <c r="B46" s="20" t="str">
        <f>IF('2.Students Name'!B47="","",'2.Students Name'!B47)</f>
        <v/>
      </c>
      <c r="C46" s="21" t="str">
        <f>IF('2.Students Name'!C47="","",'2.Students Name'!C47)</f>
        <v/>
      </c>
      <c r="D46" s="22" t="str">
        <f>IF('2.Students Name'!D47="","",'2.Students Name'!D47)</f>
        <v/>
      </c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13" t="str">
        <f>IF('2.Students Name'!R47="","",'2.Students Name'!R47)</f>
        <v/>
      </c>
    </row>
    <row r="47" spans="1:16" ht="17.25" customHeight="1">
      <c r="A47" s="20">
        <v>44</v>
      </c>
      <c r="B47" s="20" t="str">
        <f>IF('2.Students Name'!B48="","",'2.Students Name'!B48)</f>
        <v/>
      </c>
      <c r="C47" s="21" t="str">
        <f>IF('2.Students Name'!C48="","",'2.Students Name'!C48)</f>
        <v/>
      </c>
      <c r="D47" s="22" t="str">
        <f>IF('2.Students Name'!D48="","",'2.Students Name'!D48)</f>
        <v/>
      </c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13" t="str">
        <f>IF('2.Students Name'!R48="","",'2.Students Name'!R48)</f>
        <v/>
      </c>
    </row>
    <row r="48" spans="1:16" ht="17.25" customHeight="1">
      <c r="A48" s="20">
        <v>45</v>
      </c>
      <c r="B48" s="20" t="str">
        <f>IF('2.Students Name'!B49="","",'2.Students Name'!B49)</f>
        <v/>
      </c>
      <c r="C48" s="21" t="str">
        <f>IF('2.Students Name'!C49="","",'2.Students Name'!C49)</f>
        <v/>
      </c>
      <c r="D48" s="22" t="str">
        <f>IF('2.Students Name'!D49="","",'2.Students Name'!D49)</f>
        <v/>
      </c>
      <c r="E48" s="23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13" t="str">
        <f>IF('2.Students Name'!R49="","",'2.Students Name'!R49)</f>
        <v/>
      </c>
    </row>
    <row r="49" spans="1:15" ht="12" customHeight="1">
      <c r="A49" s="525" t="str">
        <f>CONCATENATE("จำนวนเต็ม ",'2.Students Name'!Y50-'2.Students Name'!Y51," คน, ","นักเรียนชาย ",'2.Students Name'!V50-'2.Students Name'!V51," คน, ","นักเรียนหญิง ",'2.Students Name'!X50-'2.Students Name'!X51," คน")</f>
        <v>จำนวนเต็ม 0 คน, นักเรียนชาย 0 คน, นักเรียนหญิง 0 คน</v>
      </c>
      <c r="B49" s="525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</row>
    <row r="50" spans="1:15" ht="12" customHeight="1">
      <c r="A50" s="525" t="str">
        <f>CONCATENATE("จำนวนนักเรียนที่มีตัว ",'2.Students Name'!Y50-'2.Students Name'!Y51-'2.Students Name'!Y52," คน, ","นักเรียนชาย ",'2.Students Name'!V50-'2.Students Name'!V51-'2.Students Name'!V52," คน, ","นักเรียนหญิง ",'2.Students Name'!X50-'2.Students Name'!X51-'2.Students Name'!X52," คน")</f>
        <v>จำนวนนักเรียนที่มีตัว 0 คน, นักเรียนชาย 0 คน, นักเรียนหญิง 0 คน</v>
      </c>
      <c r="B50" s="525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</row>
  </sheetData>
  <sheetProtection algorithmName="SHA-512" hashValue="tLPRA9TIR34LXcIRHCMAjvKMceNO5cr8AMlLrI/C4im8ACCz7HFKSzDvYBcI9R9ebnWiuEz53H8H8rfd2gPC5g==" saltValue="VABYmJnMdqPRY2JgJq+EGA==" spinCount="100000" sheet="1" objects="1" scenarios="1"/>
  <mergeCells count="6">
    <mergeCell ref="R6:Y6"/>
    <mergeCell ref="A50:O50"/>
    <mergeCell ref="A1:O1"/>
    <mergeCell ref="A2:O2"/>
    <mergeCell ref="C3:D3"/>
    <mergeCell ref="A49:O49"/>
  </mergeCells>
  <phoneticPr fontId="7" type="noConversion"/>
  <conditionalFormatting sqref="A4:O4">
    <cfRule type="expression" dxfId="91" priority="97" stopIfTrue="1">
      <formula>$P$4="มส"</formula>
    </cfRule>
    <cfRule type="expression" dxfId="90" priority="49" stopIfTrue="1">
      <formula>$P$4="ย้าย"</formula>
    </cfRule>
  </conditionalFormatting>
  <conditionalFormatting sqref="A5:O5">
    <cfRule type="expression" dxfId="89" priority="48" stopIfTrue="1">
      <formula>$P$5="ย้าย"</formula>
    </cfRule>
    <cfRule type="expression" dxfId="88" priority="96" stopIfTrue="1">
      <formula>$P$5="มส"</formula>
    </cfRule>
  </conditionalFormatting>
  <conditionalFormatting sqref="A6:O6">
    <cfRule type="expression" dxfId="87" priority="95" stopIfTrue="1">
      <formula>$P$6="มส"</formula>
    </cfRule>
    <cfRule type="expression" dxfId="86" priority="47" stopIfTrue="1">
      <formula>$P$6="ย้าย"</formula>
    </cfRule>
  </conditionalFormatting>
  <conditionalFormatting sqref="A7:O7">
    <cfRule type="expression" dxfId="85" priority="94" stopIfTrue="1">
      <formula>$P$7="มส"</formula>
    </cfRule>
    <cfRule type="expression" dxfId="84" priority="46" stopIfTrue="1">
      <formula>$P$7="ย้าย"</formula>
    </cfRule>
  </conditionalFormatting>
  <conditionalFormatting sqref="A8:O8">
    <cfRule type="expression" dxfId="83" priority="93" stopIfTrue="1">
      <formula>$P$8="มส"</formula>
    </cfRule>
    <cfRule type="expression" dxfId="82" priority="45" stopIfTrue="1">
      <formula>$P$8="ย้าย"</formula>
    </cfRule>
  </conditionalFormatting>
  <conditionalFormatting sqref="A9:O9">
    <cfRule type="expression" dxfId="81" priority="92" stopIfTrue="1">
      <formula>$P$9="มส"</formula>
    </cfRule>
    <cfRule type="expression" dxfId="80" priority="44" stopIfTrue="1">
      <formula>$P$9="ย้าย"</formula>
    </cfRule>
  </conditionalFormatting>
  <conditionalFormatting sqref="A10:O10">
    <cfRule type="expression" dxfId="79" priority="91" stopIfTrue="1">
      <formula>$P$10="มส"</formula>
    </cfRule>
    <cfRule type="expression" dxfId="78" priority="43" stopIfTrue="1">
      <formula>$P$10="ย้าย"</formula>
    </cfRule>
  </conditionalFormatting>
  <conditionalFormatting sqref="A11:O11">
    <cfRule type="expression" dxfId="77" priority="90" stopIfTrue="1">
      <formula>$P$11="มส"</formula>
    </cfRule>
    <cfRule type="expression" dxfId="76" priority="42" stopIfTrue="1">
      <formula>$P$11="ย้าย"</formula>
    </cfRule>
  </conditionalFormatting>
  <conditionalFormatting sqref="A12:O12">
    <cfRule type="expression" dxfId="75" priority="89" stopIfTrue="1">
      <formula>$P$12="มส"</formula>
    </cfRule>
    <cfRule type="expression" dxfId="74" priority="41" stopIfTrue="1">
      <formula>$P$12="ย้าย"</formula>
    </cfRule>
  </conditionalFormatting>
  <conditionalFormatting sqref="A13:O13">
    <cfRule type="expression" dxfId="73" priority="88" stopIfTrue="1">
      <formula>$P$13="มส"</formula>
    </cfRule>
    <cfRule type="expression" dxfId="72" priority="40" stopIfTrue="1">
      <formula>$P$13="ย้าย"</formula>
    </cfRule>
  </conditionalFormatting>
  <conditionalFormatting sqref="A14:O14">
    <cfRule type="expression" dxfId="71" priority="85" stopIfTrue="1">
      <formula>$P$14="มส"</formula>
    </cfRule>
    <cfRule type="expression" dxfId="70" priority="39" stopIfTrue="1">
      <formula>$P$14="ย้าย"</formula>
    </cfRule>
  </conditionalFormatting>
  <conditionalFormatting sqref="A15:O15">
    <cfRule type="expression" dxfId="69" priority="84" stopIfTrue="1">
      <formula>$P$15="มส"</formula>
    </cfRule>
    <cfRule type="expression" dxfId="68" priority="38" stopIfTrue="1">
      <formula>$P$15="ย้าย"</formula>
    </cfRule>
  </conditionalFormatting>
  <conditionalFormatting sqref="A16:O16">
    <cfRule type="expression" dxfId="67" priority="37" stopIfTrue="1">
      <formula>$P$16="ย้าย"</formula>
    </cfRule>
    <cfRule type="expression" dxfId="66" priority="82" stopIfTrue="1">
      <formula>$P$16="มส"</formula>
    </cfRule>
  </conditionalFormatting>
  <conditionalFormatting sqref="A17:O17">
    <cfRule type="expression" dxfId="65" priority="36" stopIfTrue="1">
      <formula>$P$17="ย้าย"</formula>
    </cfRule>
    <cfRule type="expression" dxfId="64" priority="81" stopIfTrue="1">
      <formula>$P$17="มส"</formula>
    </cfRule>
  </conditionalFormatting>
  <conditionalFormatting sqref="A18:O18">
    <cfRule type="expression" dxfId="63" priority="80" stopIfTrue="1">
      <formula>$P$18="มส"</formula>
    </cfRule>
    <cfRule type="expression" dxfId="62" priority="35" stopIfTrue="1">
      <formula>$P$18="ย้าย"</formula>
    </cfRule>
  </conditionalFormatting>
  <conditionalFormatting sqref="A19:O19">
    <cfRule type="expression" dxfId="61" priority="34" stopIfTrue="1">
      <formula>$P$19="ย้าย"</formula>
    </cfRule>
    <cfRule type="expression" dxfId="60" priority="79" stopIfTrue="1">
      <formula>$P$19="มส"</formula>
    </cfRule>
  </conditionalFormatting>
  <conditionalFormatting sqref="A20:O20">
    <cfRule type="expression" dxfId="59" priority="33" stopIfTrue="1">
      <formula>$P$20="ย้าย"</formula>
    </cfRule>
    <cfRule type="expression" dxfId="58" priority="78" stopIfTrue="1">
      <formula>$P$20="มส"</formula>
    </cfRule>
  </conditionalFormatting>
  <conditionalFormatting sqref="A21:O21">
    <cfRule type="expression" dxfId="57" priority="32" stopIfTrue="1">
      <formula>$P$21="ย้าย"</formula>
    </cfRule>
    <cfRule type="expression" dxfId="56" priority="77" stopIfTrue="1">
      <formula>$P$21="มส"</formula>
    </cfRule>
  </conditionalFormatting>
  <conditionalFormatting sqref="A22:O22">
    <cfRule type="expression" dxfId="55" priority="31" stopIfTrue="1">
      <formula>$P$22="ย้าย"</formula>
    </cfRule>
    <cfRule type="expression" dxfId="54" priority="76" stopIfTrue="1">
      <formula>$P$22="มส"</formula>
    </cfRule>
  </conditionalFormatting>
  <conditionalFormatting sqref="A23:O23">
    <cfRule type="expression" dxfId="53" priority="30" stopIfTrue="1">
      <formula>$P$23="ย้าย"</formula>
    </cfRule>
    <cfRule type="expression" dxfId="52" priority="75" stopIfTrue="1">
      <formula>$P$23="มส"</formula>
    </cfRule>
  </conditionalFormatting>
  <conditionalFormatting sqref="A24:O24">
    <cfRule type="expression" dxfId="51" priority="29" stopIfTrue="1">
      <formula>$P$24="ย้าย"</formula>
    </cfRule>
    <cfRule type="expression" dxfId="50" priority="74" stopIfTrue="1">
      <formula>$P$24="มส"</formula>
    </cfRule>
  </conditionalFormatting>
  <conditionalFormatting sqref="A25:O25">
    <cfRule type="expression" dxfId="49" priority="28" stopIfTrue="1">
      <formula>$P$25="ย้าย"</formula>
    </cfRule>
    <cfRule type="expression" dxfId="48" priority="73" stopIfTrue="1">
      <formula>$P$25="มส"</formula>
    </cfRule>
  </conditionalFormatting>
  <conditionalFormatting sqref="A26:O26">
    <cfRule type="expression" dxfId="47" priority="72" stopIfTrue="1">
      <formula>$P$26="มส"</formula>
    </cfRule>
    <cfRule type="expression" dxfId="46" priority="27" stopIfTrue="1">
      <formula>$P$26="ย้าย"</formula>
    </cfRule>
  </conditionalFormatting>
  <conditionalFormatting sqref="A27:O27">
    <cfRule type="expression" dxfId="45" priority="26" stopIfTrue="1">
      <formula>$P$27="ย้าย"</formula>
    </cfRule>
    <cfRule type="expression" dxfId="44" priority="71" stopIfTrue="1">
      <formula>$P$27="มส"</formula>
    </cfRule>
  </conditionalFormatting>
  <conditionalFormatting sqref="A28:O28">
    <cfRule type="expression" dxfId="43" priority="25" stopIfTrue="1">
      <formula>$P$28="ย้าย"</formula>
    </cfRule>
    <cfRule type="expression" dxfId="42" priority="70" stopIfTrue="1">
      <formula>$P$28="มส"</formula>
    </cfRule>
  </conditionalFormatting>
  <conditionalFormatting sqref="A29:O29">
    <cfRule type="expression" dxfId="41" priority="24" stopIfTrue="1">
      <formula>$P$29="ย้าย"</formula>
    </cfRule>
    <cfRule type="expression" dxfId="40" priority="69" stopIfTrue="1">
      <formula>$P$29="มส"</formula>
    </cfRule>
  </conditionalFormatting>
  <conditionalFormatting sqref="A30:O30">
    <cfRule type="expression" dxfId="39" priority="23" stopIfTrue="1">
      <formula>$P$30="ย้าย"</formula>
    </cfRule>
    <cfRule type="expression" dxfId="38" priority="68" stopIfTrue="1">
      <formula>$P$30="มส"</formula>
    </cfRule>
  </conditionalFormatting>
  <conditionalFormatting sqref="A31:O31">
    <cfRule type="expression" dxfId="37" priority="22" stopIfTrue="1">
      <formula>$P$31="ย้าย"</formula>
    </cfRule>
    <cfRule type="expression" dxfId="36" priority="67" stopIfTrue="1">
      <formula>$P$31="มส"</formula>
    </cfRule>
  </conditionalFormatting>
  <conditionalFormatting sqref="A32:O32">
    <cfRule type="expression" dxfId="35" priority="21" stopIfTrue="1">
      <formula>$P$32="ย้าย"</formula>
    </cfRule>
    <cfRule type="expression" dxfId="34" priority="66" stopIfTrue="1">
      <formula>$P$32="มส"</formula>
    </cfRule>
  </conditionalFormatting>
  <conditionalFormatting sqref="A33:O33">
    <cfRule type="expression" dxfId="33" priority="65" stopIfTrue="1">
      <formula>$P$33="มส"</formula>
    </cfRule>
    <cfRule type="expression" dxfId="32" priority="20" stopIfTrue="1">
      <formula>$P$33="ย้าย"</formula>
    </cfRule>
  </conditionalFormatting>
  <conditionalFormatting sqref="A34:O34">
    <cfRule type="expression" dxfId="31" priority="64" stopIfTrue="1">
      <formula>$P$34="มส"</formula>
    </cfRule>
    <cfRule type="expression" dxfId="30" priority="19" stopIfTrue="1">
      <formula>$P$34="ย้าย"</formula>
    </cfRule>
  </conditionalFormatting>
  <conditionalFormatting sqref="A35:O35">
    <cfRule type="expression" dxfId="29" priority="18" stopIfTrue="1">
      <formula>$P$35="ย้าย"</formula>
    </cfRule>
    <cfRule type="expression" dxfId="28" priority="63" stopIfTrue="1">
      <formula>$P$35="มส"</formula>
    </cfRule>
  </conditionalFormatting>
  <conditionalFormatting sqref="A36:O36">
    <cfRule type="expression" dxfId="27" priority="17" stopIfTrue="1">
      <formula>$P$36="ย้าย"</formula>
    </cfRule>
    <cfRule type="expression" dxfId="26" priority="62" stopIfTrue="1">
      <formula>$P$36="มส"</formula>
    </cfRule>
  </conditionalFormatting>
  <conditionalFormatting sqref="A37:O37">
    <cfRule type="expression" dxfId="25" priority="61" stopIfTrue="1">
      <formula>$P$37="มส"</formula>
    </cfRule>
    <cfRule type="expression" dxfId="24" priority="16" stopIfTrue="1">
      <formula>$P$37="ย้าย"</formula>
    </cfRule>
  </conditionalFormatting>
  <conditionalFormatting sqref="A38:O38">
    <cfRule type="expression" dxfId="23" priority="60" stopIfTrue="1">
      <formula>$P$38="มส"</formula>
    </cfRule>
    <cfRule type="expression" dxfId="22" priority="15" stopIfTrue="1">
      <formula>$P$38="ย้าย"</formula>
    </cfRule>
  </conditionalFormatting>
  <conditionalFormatting sqref="A39:O39">
    <cfRule type="expression" dxfId="21" priority="59" stopIfTrue="1">
      <formula>$P$39="มส"</formula>
    </cfRule>
    <cfRule type="expression" dxfId="20" priority="14" stopIfTrue="1">
      <formula>$P$39="ย้าย"</formula>
    </cfRule>
  </conditionalFormatting>
  <conditionalFormatting sqref="A40:O40">
    <cfRule type="expression" dxfId="19" priority="58" stopIfTrue="1">
      <formula>$P$40="มส"</formula>
    </cfRule>
    <cfRule type="expression" dxfId="18" priority="13" stopIfTrue="1">
      <formula>$P$40="ย้าย"</formula>
    </cfRule>
  </conditionalFormatting>
  <conditionalFormatting sqref="A41:O41">
    <cfRule type="expression" dxfId="17" priority="57" stopIfTrue="1">
      <formula>$P$41="มส"</formula>
    </cfRule>
    <cfRule type="expression" dxfId="16" priority="12" stopIfTrue="1">
      <formula>$P$41="ย้าย"</formula>
    </cfRule>
  </conditionalFormatting>
  <conditionalFormatting sqref="A42:O42">
    <cfRule type="expression" dxfId="15" priority="56" stopIfTrue="1">
      <formula>$P$42="มส"</formula>
    </cfRule>
    <cfRule type="expression" dxfId="14" priority="11" stopIfTrue="1">
      <formula>$P$42="ย้าย"</formula>
    </cfRule>
  </conditionalFormatting>
  <conditionalFormatting sqref="A43:O43">
    <cfRule type="expression" dxfId="13" priority="55" stopIfTrue="1">
      <formula>$P$43="มส"</formula>
    </cfRule>
    <cfRule type="expression" dxfId="12" priority="10" stopIfTrue="1">
      <formula>$P$43="ย้าย"</formula>
    </cfRule>
  </conditionalFormatting>
  <conditionalFormatting sqref="A44:O44">
    <cfRule type="expression" dxfId="11" priority="54" stopIfTrue="1">
      <formula>$P$44="มส"</formula>
    </cfRule>
    <cfRule type="expression" dxfId="10" priority="9" stopIfTrue="1">
      <formula>$P$44="ย้าย"</formula>
    </cfRule>
  </conditionalFormatting>
  <conditionalFormatting sqref="A45:O45">
    <cfRule type="expression" dxfId="9" priority="53" stopIfTrue="1">
      <formula>$P$45="มส"</formula>
    </cfRule>
    <cfRule type="expression" dxfId="8" priority="8" stopIfTrue="1">
      <formula>$P$45="ย้าย"</formula>
    </cfRule>
  </conditionalFormatting>
  <conditionalFormatting sqref="A46:O46">
    <cfRule type="expression" dxfId="7" priority="52" stopIfTrue="1">
      <formula>$P$46="มส"</formula>
    </cfRule>
    <cfRule type="expression" dxfId="6" priority="7" stopIfTrue="1">
      <formula>$P$46="ย้าย"</formula>
    </cfRule>
  </conditionalFormatting>
  <conditionalFormatting sqref="A47:O47">
    <cfRule type="expression" dxfId="5" priority="51" stopIfTrue="1">
      <formula>$P$47="มส"</formula>
    </cfRule>
    <cfRule type="expression" dxfId="4" priority="6" stopIfTrue="1">
      <formula>$P$47="ย้าย"</formula>
    </cfRule>
  </conditionalFormatting>
  <conditionalFormatting sqref="A48:O50">
    <cfRule type="expression" dxfId="3" priority="1" stopIfTrue="1">
      <formula>$P$48="ย้าย"</formula>
    </cfRule>
    <cfRule type="expression" dxfId="2" priority="2" stopIfTrue="1">
      <formula>$P$48="มส"</formula>
    </cfRule>
  </conditionalFormatting>
  <conditionalFormatting sqref="F4:G4">
    <cfRule type="expression" dxfId="1" priority="4" stopIfTrue="1">
      <formula>$P$4="มส"</formula>
    </cfRule>
    <cfRule type="expression" dxfId="0" priority="3" stopIfTrue="1">
      <formula>$P$4="ย้าย"</formula>
    </cfRule>
  </conditionalFormatting>
  <printOptions horizontalCentered="1"/>
  <pageMargins left="0.196850393700787" right="0.196850393700787" top="0.118110236220472" bottom="0.118110236220472" header="0.511811023622047" footer="0.511811023622047"/>
  <pageSetup paperSize="9" scale="9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BZ492"/>
  <sheetViews>
    <sheetView view="pageBreakPreview" zoomScale="112" zoomScaleNormal="100" zoomScaleSheetLayoutView="112" workbookViewId="0">
      <selection activeCell="V37" sqref="V37:AH37"/>
    </sheetView>
  </sheetViews>
  <sheetFormatPr defaultColWidth="9.33203125" defaultRowHeight="18.75"/>
  <cols>
    <col min="1" max="224" width="1.6640625" style="149" customWidth="1"/>
    <col min="225" max="16384" width="9.33203125" style="149"/>
  </cols>
  <sheetData>
    <row r="1" spans="6:78" ht="24.75" customHeight="1">
      <c r="F1" s="155"/>
      <c r="G1" s="155"/>
      <c r="H1" s="155"/>
      <c r="I1" s="541" t="s">
        <v>655</v>
      </c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L1" s="541"/>
      <c r="BM1" s="541"/>
      <c r="BN1" s="541"/>
      <c r="BO1" s="541"/>
      <c r="BP1" s="541"/>
      <c r="BQ1" s="541"/>
      <c r="BR1" s="541"/>
      <c r="BS1" s="541"/>
      <c r="BT1" s="541"/>
      <c r="BU1" s="541"/>
      <c r="BV1" s="155"/>
      <c r="BW1" s="155"/>
      <c r="BX1" s="155"/>
      <c r="BY1" s="155"/>
      <c r="BZ1" s="155"/>
    </row>
    <row r="2" spans="6:78" ht="23.25">
      <c r="F2" s="155"/>
      <c r="G2" s="155"/>
      <c r="H2" s="155"/>
      <c r="I2" s="541" t="str">
        <f>IF('6.Final'!R5="","Formative : Final Exam = ………….. : ……………..",CONCATENATE("Formative : ",'6.Final'!N5," / Final Exam: ",'6.Final'!P5))</f>
        <v>Formative : Final Exam = ………….. : ……………..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155"/>
      <c r="BW2" s="155"/>
      <c r="BX2" s="155"/>
      <c r="BY2" s="155"/>
      <c r="BZ2" s="155"/>
    </row>
    <row r="4" spans="6:78" ht="23.25">
      <c r="I4" s="550" t="s">
        <v>656</v>
      </c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1" t="s">
        <v>657</v>
      </c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 t="s">
        <v>709</v>
      </c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  <c r="BA4" s="551"/>
      <c r="BB4" s="551"/>
      <c r="BC4" s="551"/>
      <c r="BD4" s="551"/>
      <c r="BE4" s="551"/>
      <c r="BF4" s="551"/>
      <c r="BG4" s="551"/>
      <c r="BH4" s="551"/>
      <c r="BI4" s="551"/>
      <c r="BJ4" s="551"/>
      <c r="BK4" s="551"/>
      <c r="BL4" s="551"/>
      <c r="BM4" s="551"/>
      <c r="BN4" s="551"/>
      <c r="BO4" s="551"/>
      <c r="BP4" s="551"/>
      <c r="BQ4" s="551"/>
      <c r="BR4" s="551"/>
      <c r="BS4" s="551"/>
      <c r="BT4" s="551"/>
      <c r="BU4" s="551"/>
    </row>
    <row r="5" spans="6:78" s="150" customFormat="1" ht="22.5" customHeight="1">
      <c r="I5" s="552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4"/>
      <c r="V5" s="555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4"/>
      <c r="AI5" s="556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8"/>
    </row>
    <row r="6" spans="6:78" s="150" customFormat="1" ht="22.5" customHeight="1">
      <c r="I6" s="529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1"/>
      <c r="V6" s="529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1"/>
      <c r="AI6" s="532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4"/>
    </row>
    <row r="7" spans="6:78" s="150" customFormat="1" ht="21">
      <c r="I7" s="529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1"/>
      <c r="V7" s="529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1"/>
      <c r="AI7" s="532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3"/>
      <c r="BH7" s="533"/>
      <c r="BI7" s="533"/>
      <c r="BJ7" s="533"/>
      <c r="BK7" s="533"/>
      <c r="BL7" s="533"/>
      <c r="BM7" s="533"/>
      <c r="BN7" s="533"/>
      <c r="BO7" s="533"/>
      <c r="BP7" s="533"/>
      <c r="BQ7" s="533"/>
      <c r="BR7" s="533"/>
      <c r="BS7" s="533"/>
      <c r="BT7" s="533"/>
      <c r="BU7" s="534"/>
    </row>
    <row r="8" spans="6:78" s="150" customFormat="1" ht="21">
      <c r="I8" s="529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1"/>
      <c r="V8" s="529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1"/>
      <c r="AI8" s="532"/>
      <c r="AJ8" s="533"/>
      <c r="AK8" s="533"/>
      <c r="AL8" s="533"/>
      <c r="AM8" s="533"/>
      <c r="AN8" s="533"/>
      <c r="AO8" s="533"/>
      <c r="AP8" s="533"/>
      <c r="AQ8" s="533"/>
      <c r="AR8" s="533"/>
      <c r="AS8" s="533"/>
      <c r="AT8" s="533"/>
      <c r="AU8" s="533"/>
      <c r="AV8" s="533"/>
      <c r="AW8" s="533"/>
      <c r="AX8" s="533"/>
      <c r="AY8" s="533"/>
      <c r="AZ8" s="533"/>
      <c r="BA8" s="533"/>
      <c r="BB8" s="533"/>
      <c r="BC8" s="533"/>
      <c r="BD8" s="533"/>
      <c r="BE8" s="533"/>
      <c r="BF8" s="533"/>
      <c r="BG8" s="533"/>
      <c r="BH8" s="533"/>
      <c r="BI8" s="533"/>
      <c r="BJ8" s="533"/>
      <c r="BK8" s="533"/>
      <c r="BL8" s="533"/>
      <c r="BM8" s="533"/>
      <c r="BN8" s="533"/>
      <c r="BO8" s="533"/>
      <c r="BP8" s="533"/>
      <c r="BQ8" s="533"/>
      <c r="BR8" s="533"/>
      <c r="BS8" s="533"/>
      <c r="BT8" s="533"/>
      <c r="BU8" s="534"/>
    </row>
    <row r="9" spans="6:78" s="150" customFormat="1" ht="21">
      <c r="I9" s="529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1"/>
      <c r="V9" s="535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7"/>
      <c r="AI9" s="538"/>
      <c r="AJ9" s="539"/>
      <c r="AK9" s="539"/>
      <c r="AL9" s="539"/>
      <c r="AM9" s="539"/>
      <c r="AN9" s="539"/>
      <c r="AO9" s="539"/>
      <c r="AP9" s="539"/>
      <c r="AQ9" s="539"/>
      <c r="AR9" s="539"/>
      <c r="AS9" s="539"/>
      <c r="AT9" s="539"/>
      <c r="AU9" s="539"/>
      <c r="AV9" s="539"/>
      <c r="AW9" s="539"/>
      <c r="AX9" s="539"/>
      <c r="AY9" s="539"/>
      <c r="AZ9" s="539"/>
      <c r="BA9" s="539"/>
      <c r="BB9" s="539"/>
      <c r="BC9" s="539"/>
      <c r="BD9" s="539"/>
      <c r="BE9" s="539"/>
      <c r="BF9" s="539"/>
      <c r="BG9" s="539"/>
      <c r="BH9" s="539"/>
      <c r="BI9" s="539"/>
      <c r="BJ9" s="539"/>
      <c r="BK9" s="539"/>
      <c r="BL9" s="539"/>
      <c r="BM9" s="539"/>
      <c r="BN9" s="539"/>
      <c r="BO9" s="539"/>
      <c r="BP9" s="539"/>
      <c r="BQ9" s="539"/>
      <c r="BR9" s="539"/>
      <c r="BS9" s="539"/>
      <c r="BT9" s="539"/>
      <c r="BU9" s="540"/>
    </row>
    <row r="10" spans="6:78" s="150" customFormat="1" ht="21">
      <c r="I10" s="529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1"/>
      <c r="V10" s="535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7"/>
      <c r="AI10" s="538"/>
      <c r="AJ10" s="539"/>
      <c r="AK10" s="539"/>
      <c r="AL10" s="539"/>
      <c r="AM10" s="539"/>
      <c r="AN10" s="539"/>
      <c r="AO10" s="539"/>
      <c r="AP10" s="539"/>
      <c r="AQ10" s="539"/>
      <c r="AR10" s="539"/>
      <c r="AS10" s="539"/>
      <c r="AT10" s="539"/>
      <c r="AU10" s="539"/>
      <c r="AV10" s="539"/>
      <c r="AW10" s="539"/>
      <c r="AX10" s="539"/>
      <c r="AY10" s="539"/>
      <c r="AZ10" s="539"/>
      <c r="BA10" s="539"/>
      <c r="BB10" s="539"/>
      <c r="BC10" s="539"/>
      <c r="BD10" s="539"/>
      <c r="BE10" s="539"/>
      <c r="BF10" s="539"/>
      <c r="BG10" s="539"/>
      <c r="BH10" s="539"/>
      <c r="BI10" s="539"/>
      <c r="BJ10" s="539"/>
      <c r="BK10" s="539"/>
      <c r="BL10" s="539"/>
      <c r="BM10" s="539"/>
      <c r="BN10" s="539"/>
      <c r="BO10" s="539"/>
      <c r="BP10" s="539"/>
      <c r="BQ10" s="539"/>
      <c r="BR10" s="539"/>
      <c r="BS10" s="539"/>
      <c r="BT10" s="539"/>
      <c r="BU10" s="540"/>
    </row>
    <row r="11" spans="6:78" s="150" customFormat="1" ht="21">
      <c r="I11" s="529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1"/>
      <c r="V11" s="535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7"/>
      <c r="AI11" s="538"/>
      <c r="AJ11" s="539"/>
      <c r="AK11" s="539"/>
      <c r="AL11" s="539"/>
      <c r="AM11" s="539"/>
      <c r="AN11" s="539"/>
      <c r="AO11" s="539"/>
      <c r="AP11" s="539"/>
      <c r="AQ11" s="539"/>
      <c r="AR11" s="539"/>
      <c r="AS11" s="539"/>
      <c r="AT11" s="539"/>
      <c r="AU11" s="539"/>
      <c r="AV11" s="539"/>
      <c r="AW11" s="539"/>
      <c r="AX11" s="539"/>
      <c r="AY11" s="539"/>
      <c r="AZ11" s="539"/>
      <c r="BA11" s="539"/>
      <c r="BB11" s="539"/>
      <c r="BC11" s="539"/>
      <c r="BD11" s="539"/>
      <c r="BE11" s="539"/>
      <c r="BF11" s="539"/>
      <c r="BG11" s="539"/>
      <c r="BH11" s="539"/>
      <c r="BI11" s="539"/>
      <c r="BJ11" s="539"/>
      <c r="BK11" s="539"/>
      <c r="BL11" s="539"/>
      <c r="BM11" s="539"/>
      <c r="BN11" s="539"/>
      <c r="BO11" s="539"/>
      <c r="BP11" s="539"/>
      <c r="BQ11" s="539"/>
      <c r="BR11" s="539"/>
      <c r="BS11" s="539"/>
      <c r="BT11" s="539"/>
      <c r="BU11" s="540"/>
    </row>
    <row r="12" spans="6:78" s="150" customFormat="1" ht="21">
      <c r="I12" s="529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1"/>
      <c r="V12" s="535"/>
      <c r="W12" s="536"/>
      <c r="X12" s="536"/>
      <c r="Y12" s="536"/>
      <c r="Z12" s="536"/>
      <c r="AA12" s="536"/>
      <c r="AB12" s="536"/>
      <c r="AC12" s="536"/>
      <c r="AD12" s="536"/>
      <c r="AE12" s="536"/>
      <c r="AF12" s="536"/>
      <c r="AG12" s="536"/>
      <c r="AH12" s="537"/>
      <c r="AI12" s="538"/>
      <c r="AJ12" s="539"/>
      <c r="AK12" s="539"/>
      <c r="AL12" s="539"/>
      <c r="AM12" s="539"/>
      <c r="AN12" s="539"/>
      <c r="AO12" s="539"/>
      <c r="AP12" s="539"/>
      <c r="AQ12" s="539"/>
      <c r="AR12" s="539"/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39"/>
      <c r="BD12" s="539"/>
      <c r="BE12" s="539"/>
      <c r="BF12" s="539"/>
      <c r="BG12" s="539"/>
      <c r="BH12" s="539"/>
      <c r="BI12" s="539"/>
      <c r="BJ12" s="539"/>
      <c r="BK12" s="539"/>
      <c r="BL12" s="539"/>
      <c r="BM12" s="539"/>
      <c r="BN12" s="539"/>
      <c r="BO12" s="539"/>
      <c r="BP12" s="539"/>
      <c r="BQ12" s="539"/>
      <c r="BR12" s="539"/>
      <c r="BS12" s="539"/>
      <c r="BT12" s="539"/>
      <c r="BU12" s="540"/>
    </row>
    <row r="13" spans="6:78" s="150" customFormat="1" ht="21"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1"/>
      <c r="V13" s="535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7"/>
      <c r="AI13" s="538"/>
      <c r="AJ13" s="539"/>
      <c r="AK13" s="539"/>
      <c r="AL13" s="539"/>
      <c r="AM13" s="539"/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  <c r="BB13" s="539"/>
      <c r="BC13" s="539"/>
      <c r="BD13" s="539"/>
      <c r="BE13" s="539"/>
      <c r="BF13" s="539"/>
      <c r="BG13" s="539"/>
      <c r="BH13" s="539"/>
      <c r="BI13" s="539"/>
      <c r="BJ13" s="539"/>
      <c r="BK13" s="539"/>
      <c r="BL13" s="539"/>
      <c r="BM13" s="539"/>
      <c r="BN13" s="539"/>
      <c r="BO13" s="539"/>
      <c r="BP13" s="539"/>
      <c r="BQ13" s="539"/>
      <c r="BR13" s="539"/>
      <c r="BS13" s="539"/>
      <c r="BT13" s="539"/>
      <c r="BU13" s="540"/>
    </row>
    <row r="14" spans="6:78" s="150" customFormat="1" ht="21">
      <c r="I14" s="529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1"/>
      <c r="V14" s="529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1"/>
      <c r="AI14" s="532"/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3"/>
      <c r="BG14" s="533"/>
      <c r="BH14" s="533"/>
      <c r="BI14" s="533"/>
      <c r="BJ14" s="533"/>
      <c r="BK14" s="533"/>
      <c r="BL14" s="533"/>
      <c r="BM14" s="533"/>
      <c r="BN14" s="533"/>
      <c r="BO14" s="533"/>
      <c r="BP14" s="533"/>
      <c r="BQ14" s="533"/>
      <c r="BR14" s="533"/>
      <c r="BS14" s="533"/>
      <c r="BT14" s="533"/>
      <c r="BU14" s="534"/>
    </row>
    <row r="15" spans="6:78" s="150" customFormat="1" ht="21">
      <c r="I15" s="529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1"/>
      <c r="V15" s="529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1"/>
      <c r="AI15" s="532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3"/>
      <c r="AU15" s="533"/>
      <c r="AV15" s="533"/>
      <c r="AW15" s="533"/>
      <c r="AX15" s="533"/>
      <c r="AY15" s="533"/>
      <c r="AZ15" s="533"/>
      <c r="BA15" s="533"/>
      <c r="BB15" s="533"/>
      <c r="BC15" s="533"/>
      <c r="BD15" s="533"/>
      <c r="BE15" s="533"/>
      <c r="BF15" s="533"/>
      <c r="BG15" s="533"/>
      <c r="BH15" s="533"/>
      <c r="BI15" s="533"/>
      <c r="BJ15" s="533"/>
      <c r="BK15" s="533"/>
      <c r="BL15" s="533"/>
      <c r="BM15" s="533"/>
      <c r="BN15" s="533"/>
      <c r="BO15" s="533"/>
      <c r="BP15" s="533"/>
      <c r="BQ15" s="533"/>
      <c r="BR15" s="533"/>
      <c r="BS15" s="533"/>
      <c r="BT15" s="533"/>
      <c r="BU15" s="534"/>
    </row>
    <row r="16" spans="6:78" s="150" customFormat="1" ht="21">
      <c r="I16" s="529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1"/>
      <c r="V16" s="529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1"/>
      <c r="AI16" s="532"/>
      <c r="AJ16" s="533"/>
      <c r="AK16" s="533"/>
      <c r="AL16" s="533"/>
      <c r="AM16" s="533"/>
      <c r="AN16" s="533"/>
      <c r="AO16" s="533"/>
      <c r="AP16" s="533"/>
      <c r="AQ16" s="533"/>
      <c r="AR16" s="533"/>
      <c r="AS16" s="533"/>
      <c r="AT16" s="533"/>
      <c r="AU16" s="533"/>
      <c r="AV16" s="533"/>
      <c r="AW16" s="533"/>
      <c r="AX16" s="533"/>
      <c r="AY16" s="533"/>
      <c r="AZ16" s="533"/>
      <c r="BA16" s="533"/>
      <c r="BB16" s="533"/>
      <c r="BC16" s="533"/>
      <c r="BD16" s="533"/>
      <c r="BE16" s="533"/>
      <c r="BF16" s="533"/>
      <c r="BG16" s="533"/>
      <c r="BH16" s="533"/>
      <c r="BI16" s="533"/>
      <c r="BJ16" s="533"/>
      <c r="BK16" s="533"/>
      <c r="BL16" s="533"/>
      <c r="BM16" s="533"/>
      <c r="BN16" s="533"/>
      <c r="BO16" s="533"/>
      <c r="BP16" s="533"/>
      <c r="BQ16" s="533"/>
      <c r="BR16" s="533"/>
      <c r="BS16" s="533"/>
      <c r="BT16" s="533"/>
      <c r="BU16" s="534"/>
    </row>
    <row r="17" spans="9:73" s="150" customFormat="1" ht="21">
      <c r="I17" s="529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1"/>
      <c r="V17" s="529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1"/>
      <c r="AI17" s="532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F17" s="533"/>
      <c r="BG17" s="533"/>
      <c r="BH17" s="533"/>
      <c r="BI17" s="533"/>
      <c r="BJ17" s="533"/>
      <c r="BK17" s="533"/>
      <c r="BL17" s="533"/>
      <c r="BM17" s="533"/>
      <c r="BN17" s="533"/>
      <c r="BO17" s="533"/>
      <c r="BP17" s="533"/>
      <c r="BQ17" s="533"/>
      <c r="BR17" s="533"/>
      <c r="BS17" s="533"/>
      <c r="BT17" s="533"/>
      <c r="BU17" s="534"/>
    </row>
    <row r="18" spans="9:73" s="150" customFormat="1" ht="21">
      <c r="I18" s="529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1"/>
      <c r="V18" s="529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1"/>
      <c r="AI18" s="532"/>
      <c r="AJ18" s="533"/>
      <c r="AK18" s="533"/>
      <c r="AL18" s="533"/>
      <c r="AM18" s="533"/>
      <c r="AN18" s="533"/>
      <c r="AO18" s="533"/>
      <c r="AP18" s="533"/>
      <c r="AQ18" s="533"/>
      <c r="AR18" s="533"/>
      <c r="AS18" s="533"/>
      <c r="AT18" s="533"/>
      <c r="AU18" s="533"/>
      <c r="AV18" s="533"/>
      <c r="AW18" s="533"/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4"/>
    </row>
    <row r="19" spans="9:73" s="150" customFormat="1" ht="21">
      <c r="I19" s="529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1"/>
      <c r="V19" s="529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1"/>
      <c r="AI19" s="532"/>
      <c r="AJ19" s="533"/>
      <c r="AK19" s="533"/>
      <c r="AL19" s="533"/>
      <c r="AM19" s="533"/>
      <c r="AN19" s="533"/>
      <c r="AO19" s="533"/>
      <c r="AP19" s="533"/>
      <c r="AQ19" s="533"/>
      <c r="AR19" s="533"/>
      <c r="AS19" s="533"/>
      <c r="AT19" s="533"/>
      <c r="AU19" s="533"/>
      <c r="AV19" s="533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4"/>
    </row>
    <row r="20" spans="9:73" s="150" customFormat="1" ht="21">
      <c r="I20" s="529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1"/>
      <c r="V20" s="529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1"/>
      <c r="AI20" s="532"/>
      <c r="AJ20" s="533"/>
      <c r="AK20" s="533"/>
      <c r="AL20" s="533"/>
      <c r="AM20" s="533"/>
      <c r="AN20" s="533"/>
      <c r="AO20" s="533"/>
      <c r="AP20" s="533"/>
      <c r="AQ20" s="533"/>
      <c r="AR20" s="533"/>
      <c r="AS20" s="533"/>
      <c r="AT20" s="533"/>
      <c r="AU20" s="533"/>
      <c r="AV20" s="533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4"/>
    </row>
    <row r="21" spans="9:73" s="150" customFormat="1" ht="21">
      <c r="I21" s="529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1"/>
      <c r="V21" s="529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1"/>
      <c r="AI21" s="532"/>
      <c r="AJ21" s="533"/>
      <c r="AK21" s="533"/>
      <c r="AL21" s="533"/>
      <c r="AM21" s="533"/>
      <c r="AN21" s="533"/>
      <c r="AO21" s="533"/>
      <c r="AP21" s="533"/>
      <c r="AQ21" s="533"/>
      <c r="AR21" s="533"/>
      <c r="AS21" s="533"/>
      <c r="AT21" s="533"/>
      <c r="AU21" s="533"/>
      <c r="AV21" s="533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4"/>
    </row>
    <row r="22" spans="9:73" s="150" customFormat="1" ht="21">
      <c r="I22" s="529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1"/>
      <c r="V22" s="529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1"/>
      <c r="AI22" s="532"/>
      <c r="AJ22" s="533"/>
      <c r="AK22" s="533"/>
      <c r="AL22" s="533"/>
      <c r="AM22" s="533"/>
      <c r="AN22" s="533"/>
      <c r="AO22" s="533"/>
      <c r="AP22" s="533"/>
      <c r="AQ22" s="533"/>
      <c r="AR22" s="533"/>
      <c r="AS22" s="533"/>
      <c r="AT22" s="533"/>
      <c r="AU22" s="533"/>
      <c r="AV22" s="533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4"/>
    </row>
    <row r="23" spans="9:73" s="150" customFormat="1" ht="21">
      <c r="I23" s="529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1"/>
      <c r="V23" s="529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1"/>
      <c r="AI23" s="532"/>
      <c r="AJ23" s="533"/>
      <c r="AK23" s="533"/>
      <c r="AL23" s="533"/>
      <c r="AM23" s="533"/>
      <c r="AN23" s="533"/>
      <c r="AO23" s="533"/>
      <c r="AP23" s="533"/>
      <c r="AQ23" s="533"/>
      <c r="AR23" s="533"/>
      <c r="AS23" s="533"/>
      <c r="AT23" s="533"/>
      <c r="AU23" s="533"/>
      <c r="AV23" s="533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4"/>
    </row>
    <row r="24" spans="9:73" s="150" customFormat="1" ht="21">
      <c r="I24" s="529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1"/>
      <c r="V24" s="529"/>
      <c r="W24" s="530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1"/>
      <c r="AI24" s="532"/>
      <c r="AJ24" s="533"/>
      <c r="AK24" s="533"/>
      <c r="AL24" s="533"/>
      <c r="AM24" s="533"/>
      <c r="AN24" s="533"/>
      <c r="AO24" s="533"/>
      <c r="AP24" s="533"/>
      <c r="AQ24" s="533"/>
      <c r="AR24" s="533"/>
      <c r="AS24" s="533"/>
      <c r="AT24" s="533"/>
      <c r="AU24" s="533"/>
      <c r="AV24" s="533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4"/>
    </row>
    <row r="25" spans="9:73" s="150" customFormat="1" ht="21">
      <c r="I25" s="529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1"/>
      <c r="V25" s="529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1"/>
      <c r="AI25" s="532"/>
      <c r="AJ25" s="533"/>
      <c r="AK25" s="533"/>
      <c r="AL25" s="533"/>
      <c r="AM25" s="533"/>
      <c r="AN25" s="533"/>
      <c r="AO25" s="533"/>
      <c r="AP25" s="533"/>
      <c r="AQ25" s="533"/>
      <c r="AR25" s="533"/>
      <c r="AS25" s="533"/>
      <c r="AT25" s="533"/>
      <c r="AU25" s="533"/>
      <c r="AV25" s="533"/>
      <c r="AW25" s="533"/>
      <c r="AX25" s="533"/>
      <c r="AY25" s="533"/>
      <c r="AZ25" s="533"/>
      <c r="BA25" s="533"/>
      <c r="BB25" s="533"/>
      <c r="BC25" s="533"/>
      <c r="BD25" s="533"/>
      <c r="BE25" s="533"/>
      <c r="BF25" s="533"/>
      <c r="BG25" s="533"/>
      <c r="BH25" s="533"/>
      <c r="BI25" s="533"/>
      <c r="BJ25" s="533"/>
      <c r="BK25" s="533"/>
      <c r="BL25" s="533"/>
      <c r="BM25" s="533"/>
      <c r="BN25" s="533"/>
      <c r="BO25" s="533"/>
      <c r="BP25" s="533"/>
      <c r="BQ25" s="533"/>
      <c r="BR25" s="533"/>
      <c r="BS25" s="533"/>
      <c r="BT25" s="533"/>
      <c r="BU25" s="534"/>
    </row>
    <row r="26" spans="9:73" s="150" customFormat="1" ht="21">
      <c r="I26" s="529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1"/>
      <c r="V26" s="529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1"/>
      <c r="AI26" s="532"/>
      <c r="AJ26" s="533"/>
      <c r="AK26" s="533"/>
      <c r="AL26" s="533"/>
      <c r="AM26" s="533"/>
      <c r="AN26" s="533"/>
      <c r="AO26" s="533"/>
      <c r="AP26" s="533"/>
      <c r="AQ26" s="533"/>
      <c r="AR26" s="533"/>
      <c r="AS26" s="533"/>
      <c r="AT26" s="533"/>
      <c r="AU26" s="533"/>
      <c r="AV26" s="533"/>
      <c r="AW26" s="533"/>
      <c r="AX26" s="533"/>
      <c r="AY26" s="533"/>
      <c r="AZ26" s="533"/>
      <c r="BA26" s="533"/>
      <c r="BB26" s="533"/>
      <c r="BC26" s="533"/>
      <c r="BD26" s="533"/>
      <c r="BE26" s="533"/>
      <c r="BF26" s="533"/>
      <c r="BG26" s="533"/>
      <c r="BH26" s="533"/>
      <c r="BI26" s="533"/>
      <c r="BJ26" s="533"/>
      <c r="BK26" s="533"/>
      <c r="BL26" s="533"/>
      <c r="BM26" s="533"/>
      <c r="BN26" s="533"/>
      <c r="BO26" s="533"/>
      <c r="BP26" s="533"/>
      <c r="BQ26" s="533"/>
      <c r="BR26" s="533"/>
      <c r="BS26" s="533"/>
      <c r="BT26" s="533"/>
      <c r="BU26" s="534"/>
    </row>
    <row r="27" spans="9:73" s="150" customFormat="1" ht="21">
      <c r="I27" s="529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1"/>
      <c r="V27" s="529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1"/>
      <c r="AI27" s="532"/>
      <c r="AJ27" s="533"/>
      <c r="AK27" s="533"/>
      <c r="AL27" s="533"/>
      <c r="AM27" s="533"/>
      <c r="AN27" s="533"/>
      <c r="AO27" s="533"/>
      <c r="AP27" s="533"/>
      <c r="AQ27" s="533"/>
      <c r="AR27" s="533"/>
      <c r="AS27" s="533"/>
      <c r="AT27" s="533"/>
      <c r="AU27" s="533"/>
      <c r="AV27" s="533"/>
      <c r="AW27" s="533"/>
      <c r="AX27" s="533"/>
      <c r="AY27" s="533"/>
      <c r="AZ27" s="533"/>
      <c r="BA27" s="533"/>
      <c r="BB27" s="533"/>
      <c r="BC27" s="533"/>
      <c r="BD27" s="533"/>
      <c r="BE27" s="533"/>
      <c r="BF27" s="533"/>
      <c r="BG27" s="533"/>
      <c r="BH27" s="533"/>
      <c r="BI27" s="533"/>
      <c r="BJ27" s="533"/>
      <c r="BK27" s="533"/>
      <c r="BL27" s="533"/>
      <c r="BM27" s="533"/>
      <c r="BN27" s="533"/>
      <c r="BO27" s="533"/>
      <c r="BP27" s="533"/>
      <c r="BQ27" s="533"/>
      <c r="BR27" s="533"/>
      <c r="BS27" s="533"/>
      <c r="BT27" s="533"/>
      <c r="BU27" s="534"/>
    </row>
    <row r="28" spans="9:73" s="150" customFormat="1" ht="21">
      <c r="I28" s="529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1"/>
      <c r="V28" s="529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1"/>
      <c r="AI28" s="532"/>
      <c r="AJ28" s="533"/>
      <c r="AK28" s="533"/>
      <c r="AL28" s="533"/>
      <c r="AM28" s="533"/>
      <c r="AN28" s="533"/>
      <c r="AO28" s="533"/>
      <c r="AP28" s="533"/>
      <c r="AQ28" s="533"/>
      <c r="AR28" s="533"/>
      <c r="AS28" s="533"/>
      <c r="AT28" s="533"/>
      <c r="AU28" s="533"/>
      <c r="AV28" s="533"/>
      <c r="AW28" s="533"/>
      <c r="AX28" s="533"/>
      <c r="AY28" s="533"/>
      <c r="AZ28" s="533"/>
      <c r="BA28" s="533"/>
      <c r="BB28" s="533"/>
      <c r="BC28" s="533"/>
      <c r="BD28" s="533"/>
      <c r="BE28" s="533"/>
      <c r="BF28" s="533"/>
      <c r="BG28" s="533"/>
      <c r="BH28" s="533"/>
      <c r="BI28" s="533"/>
      <c r="BJ28" s="533"/>
      <c r="BK28" s="533"/>
      <c r="BL28" s="533"/>
      <c r="BM28" s="533"/>
      <c r="BN28" s="533"/>
      <c r="BO28" s="533"/>
      <c r="BP28" s="533"/>
      <c r="BQ28" s="533"/>
      <c r="BR28" s="533"/>
      <c r="BS28" s="533"/>
      <c r="BT28" s="533"/>
      <c r="BU28" s="534"/>
    </row>
    <row r="29" spans="9:73" s="150" customFormat="1" ht="21">
      <c r="I29" s="529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1"/>
      <c r="V29" s="529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1"/>
      <c r="AI29" s="532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  <c r="BF29" s="533"/>
      <c r="BG29" s="533"/>
      <c r="BH29" s="533"/>
      <c r="BI29" s="533"/>
      <c r="BJ29" s="533"/>
      <c r="BK29" s="533"/>
      <c r="BL29" s="533"/>
      <c r="BM29" s="533"/>
      <c r="BN29" s="533"/>
      <c r="BO29" s="533"/>
      <c r="BP29" s="533"/>
      <c r="BQ29" s="533"/>
      <c r="BR29" s="533"/>
      <c r="BS29" s="533"/>
      <c r="BT29" s="533"/>
      <c r="BU29" s="534"/>
    </row>
    <row r="30" spans="9:73" s="150" customFormat="1" ht="21">
      <c r="I30" s="529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1"/>
      <c r="V30" s="529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1"/>
      <c r="AI30" s="532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  <c r="BE30" s="533"/>
      <c r="BF30" s="533"/>
      <c r="BG30" s="533"/>
      <c r="BH30" s="533"/>
      <c r="BI30" s="533"/>
      <c r="BJ30" s="533"/>
      <c r="BK30" s="533"/>
      <c r="BL30" s="533"/>
      <c r="BM30" s="533"/>
      <c r="BN30" s="533"/>
      <c r="BO30" s="533"/>
      <c r="BP30" s="533"/>
      <c r="BQ30" s="533"/>
      <c r="BR30" s="533"/>
      <c r="BS30" s="533"/>
      <c r="BT30" s="533"/>
      <c r="BU30" s="534"/>
    </row>
    <row r="31" spans="9:73" s="150" customFormat="1" ht="21">
      <c r="I31" s="529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1"/>
      <c r="V31" s="529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1"/>
      <c r="AI31" s="532"/>
      <c r="AJ31" s="533"/>
      <c r="AK31" s="533"/>
      <c r="AL31" s="533"/>
      <c r="AM31" s="533"/>
      <c r="AN31" s="533"/>
      <c r="AO31" s="533"/>
      <c r="AP31" s="533"/>
      <c r="AQ31" s="533"/>
      <c r="AR31" s="533"/>
      <c r="AS31" s="533"/>
      <c r="AT31" s="533"/>
      <c r="AU31" s="533"/>
      <c r="AV31" s="533"/>
      <c r="AW31" s="533"/>
      <c r="AX31" s="533"/>
      <c r="AY31" s="533"/>
      <c r="AZ31" s="533"/>
      <c r="BA31" s="533"/>
      <c r="BB31" s="533"/>
      <c r="BC31" s="533"/>
      <c r="BD31" s="533"/>
      <c r="BE31" s="533"/>
      <c r="BF31" s="533"/>
      <c r="BG31" s="533"/>
      <c r="BH31" s="533"/>
      <c r="BI31" s="533"/>
      <c r="BJ31" s="533"/>
      <c r="BK31" s="533"/>
      <c r="BL31" s="533"/>
      <c r="BM31" s="533"/>
      <c r="BN31" s="533"/>
      <c r="BO31" s="533"/>
      <c r="BP31" s="533"/>
      <c r="BQ31" s="533"/>
      <c r="BR31" s="533"/>
      <c r="BS31" s="533"/>
      <c r="BT31" s="533"/>
      <c r="BU31" s="534"/>
    </row>
    <row r="32" spans="9:73" s="150" customFormat="1" ht="21">
      <c r="I32" s="529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1"/>
      <c r="V32" s="529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1"/>
      <c r="AI32" s="532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3"/>
      <c r="BN32" s="533"/>
      <c r="BO32" s="533"/>
      <c r="BP32" s="533"/>
      <c r="BQ32" s="533"/>
      <c r="BR32" s="533"/>
      <c r="BS32" s="533"/>
      <c r="BT32" s="533"/>
      <c r="BU32" s="534"/>
    </row>
    <row r="33" spans="9:73" s="150" customFormat="1" ht="21">
      <c r="I33" s="529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1"/>
      <c r="V33" s="529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1"/>
      <c r="AI33" s="532"/>
      <c r="AJ33" s="533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3"/>
      <c r="BN33" s="533"/>
      <c r="BO33" s="533"/>
      <c r="BP33" s="533"/>
      <c r="BQ33" s="533"/>
      <c r="BR33" s="533"/>
      <c r="BS33" s="533"/>
      <c r="BT33" s="533"/>
      <c r="BU33" s="534"/>
    </row>
    <row r="34" spans="9:73" s="150" customFormat="1" ht="21">
      <c r="I34" s="529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1"/>
      <c r="V34" s="529"/>
      <c r="W34" s="530"/>
      <c r="X34" s="530"/>
      <c r="Y34" s="530"/>
      <c r="Z34" s="530"/>
      <c r="AA34" s="530"/>
      <c r="AB34" s="530"/>
      <c r="AC34" s="530"/>
      <c r="AD34" s="530"/>
      <c r="AE34" s="530"/>
      <c r="AF34" s="530"/>
      <c r="AG34" s="530"/>
      <c r="AH34" s="531"/>
      <c r="AI34" s="532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3"/>
      <c r="BC34" s="533"/>
      <c r="BD34" s="533"/>
      <c r="BE34" s="533"/>
      <c r="BF34" s="533"/>
      <c r="BG34" s="533"/>
      <c r="BH34" s="533"/>
      <c r="BI34" s="533"/>
      <c r="BJ34" s="533"/>
      <c r="BK34" s="533"/>
      <c r="BL34" s="533"/>
      <c r="BM34" s="533"/>
      <c r="BN34" s="533"/>
      <c r="BO34" s="533"/>
      <c r="BP34" s="533"/>
      <c r="BQ34" s="533"/>
      <c r="BR34" s="533"/>
      <c r="BS34" s="533"/>
      <c r="BT34" s="533"/>
      <c r="BU34" s="534"/>
    </row>
    <row r="35" spans="9:73" s="150" customFormat="1" ht="21">
      <c r="I35" s="529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1"/>
      <c r="V35" s="529"/>
      <c r="W35" s="530"/>
      <c r="X35" s="530"/>
      <c r="Y35" s="530"/>
      <c r="Z35" s="530"/>
      <c r="AA35" s="530"/>
      <c r="AB35" s="530"/>
      <c r="AC35" s="530"/>
      <c r="AD35" s="530"/>
      <c r="AE35" s="530"/>
      <c r="AF35" s="530"/>
      <c r="AG35" s="530"/>
      <c r="AH35" s="531"/>
      <c r="AI35" s="532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3"/>
      <c r="BN35" s="533"/>
      <c r="BO35" s="533"/>
      <c r="BP35" s="533"/>
      <c r="BQ35" s="533"/>
      <c r="BR35" s="533"/>
      <c r="BS35" s="533"/>
      <c r="BT35" s="533"/>
      <c r="BU35" s="534"/>
    </row>
    <row r="36" spans="9:73" s="150" customFormat="1" ht="21">
      <c r="I36" s="529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1"/>
      <c r="V36" s="529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  <c r="AH36" s="531"/>
      <c r="AI36" s="532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3"/>
      <c r="BN36" s="533"/>
      <c r="BO36" s="533"/>
      <c r="BP36" s="533"/>
      <c r="BQ36" s="533"/>
      <c r="BR36" s="533"/>
      <c r="BS36" s="533"/>
      <c r="BT36" s="533"/>
      <c r="BU36" s="534"/>
    </row>
    <row r="37" spans="9:73" s="150" customFormat="1" ht="21">
      <c r="I37" s="544" t="s">
        <v>644</v>
      </c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6"/>
      <c r="V37" s="544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6"/>
      <c r="AI37" s="547" t="s">
        <v>710</v>
      </c>
      <c r="AJ37" s="548"/>
      <c r="AK37" s="548"/>
      <c r="AL37" s="548"/>
      <c r="AM37" s="548"/>
      <c r="AN37" s="548"/>
      <c r="AO37" s="548"/>
      <c r="AP37" s="548"/>
      <c r="AQ37" s="548"/>
      <c r="AR37" s="548"/>
      <c r="AS37" s="548"/>
      <c r="AT37" s="548"/>
      <c r="AU37" s="548"/>
      <c r="AV37" s="548"/>
      <c r="AW37" s="548"/>
      <c r="AX37" s="548"/>
      <c r="AY37" s="548"/>
      <c r="AZ37" s="548"/>
      <c r="BA37" s="548"/>
      <c r="BB37" s="548"/>
      <c r="BC37" s="548"/>
      <c r="BD37" s="548"/>
      <c r="BE37" s="548"/>
      <c r="BF37" s="548"/>
      <c r="BG37" s="548"/>
      <c r="BH37" s="548"/>
      <c r="BI37" s="548"/>
      <c r="BJ37" s="548"/>
      <c r="BK37" s="548"/>
      <c r="BL37" s="548"/>
      <c r="BM37" s="548"/>
      <c r="BN37" s="548"/>
      <c r="BO37" s="548"/>
      <c r="BP37" s="548"/>
      <c r="BQ37" s="548"/>
      <c r="BR37" s="548"/>
      <c r="BS37" s="548"/>
      <c r="BT37" s="548"/>
      <c r="BU37" s="549"/>
    </row>
    <row r="38" spans="9:73" s="150" customFormat="1" ht="21"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</row>
    <row r="39" spans="9:73" s="150" customFormat="1" ht="21">
      <c r="I39" s="542" t="s">
        <v>711</v>
      </c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X39" s="542" t="s">
        <v>712</v>
      </c>
      <c r="AY39" s="542"/>
      <c r="AZ39" s="542"/>
      <c r="BA39" s="542"/>
      <c r="BB39" s="542"/>
      <c r="BC39" s="542"/>
      <c r="BD39" s="542"/>
      <c r="BE39" s="542"/>
      <c r="BF39" s="542"/>
      <c r="BG39" s="542"/>
      <c r="BH39" s="542"/>
      <c r="BI39" s="542"/>
      <c r="BJ39" s="542"/>
      <c r="BK39" s="542"/>
      <c r="BL39" s="542"/>
      <c r="BM39" s="542"/>
      <c r="BN39" s="542"/>
      <c r="BO39" s="542"/>
      <c r="BP39" s="542"/>
      <c r="BQ39" s="542"/>
      <c r="BR39" s="542"/>
      <c r="BS39" s="542"/>
      <c r="BT39" s="542"/>
      <c r="BU39" s="542"/>
    </row>
    <row r="40" spans="9:73" s="150" customFormat="1" ht="21">
      <c r="I40" s="542" t="str">
        <f>IF('1.Basic Info'!D23="","(…………………………………………………)",CONCATENATE("(",ผู้สอน,")"))</f>
        <v>(…………………………………………………)</v>
      </c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X40" s="542" t="str">
        <f>IF('1.Basic Info'!D23="","(…………………………………………………)",CONCATENATE("(",'1.Basic Info'!D23,")"))</f>
        <v>(…………………………………………………)</v>
      </c>
      <c r="AY40" s="542"/>
      <c r="AZ40" s="542"/>
      <c r="BA40" s="542"/>
      <c r="BB40" s="542"/>
      <c r="BC40" s="542"/>
      <c r="BD40" s="542"/>
      <c r="BE40" s="542"/>
      <c r="BF40" s="542"/>
      <c r="BG40" s="542"/>
      <c r="BH40" s="542"/>
      <c r="BI40" s="542"/>
      <c r="BJ40" s="542"/>
      <c r="BK40" s="542"/>
      <c r="BL40" s="542"/>
      <c r="BM40" s="542"/>
      <c r="BN40" s="542"/>
      <c r="BO40" s="542"/>
      <c r="BP40" s="542"/>
      <c r="BQ40" s="542"/>
      <c r="BR40" s="542"/>
      <c r="BS40" s="542"/>
      <c r="BT40" s="542"/>
      <c r="BU40" s="542"/>
    </row>
    <row r="41" spans="9:73" s="150" customFormat="1" ht="22.5" customHeight="1">
      <c r="I41" s="543" t="s">
        <v>662</v>
      </c>
      <c r="J41" s="543"/>
      <c r="K41" s="543"/>
      <c r="L41" s="543"/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X41" s="543" t="s">
        <v>665</v>
      </c>
      <c r="AY41" s="543"/>
      <c r="AZ41" s="543"/>
      <c r="BA41" s="543"/>
      <c r="BB41" s="543"/>
      <c r="BC41" s="543"/>
      <c r="BD41" s="543"/>
      <c r="BE41" s="543"/>
      <c r="BF41" s="543"/>
      <c r="BG41" s="543"/>
      <c r="BH41" s="543"/>
      <c r="BI41" s="543"/>
      <c r="BJ41" s="543"/>
      <c r="BK41" s="543"/>
      <c r="BL41" s="543"/>
      <c r="BM41" s="543"/>
      <c r="BN41" s="543"/>
      <c r="BO41" s="543"/>
      <c r="BP41" s="543"/>
      <c r="BQ41" s="543"/>
      <c r="BR41" s="543"/>
      <c r="BS41" s="543"/>
      <c r="BT41" s="543"/>
      <c r="BU41" s="543"/>
    </row>
    <row r="43" spans="9:73" s="150" customFormat="1" ht="22.5" customHeight="1"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</row>
    <row r="44" spans="9:73" s="150" customFormat="1" ht="22.5" customHeight="1"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</row>
    <row r="45" spans="9:73" s="150" customFormat="1" ht="21"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</row>
    <row r="46" spans="9:73" s="150" customFormat="1" ht="21"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</row>
    <row r="47" spans="9:73" s="150" customFormat="1" ht="21"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</row>
    <row r="48" spans="9:73" s="150" customFormat="1" ht="21"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</row>
    <row r="49" spans="9:73" s="150" customFormat="1" ht="21"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</row>
    <row r="50" spans="9:73" s="150" customFormat="1" ht="21"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</row>
    <row r="51" spans="9:73" s="150" customFormat="1" ht="21"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</row>
    <row r="52" spans="9:73" s="150" customFormat="1" ht="21"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</row>
    <row r="53" spans="9:73" s="150" customFormat="1" ht="21"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</row>
    <row r="54" spans="9:73" s="150" customFormat="1" ht="21"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</row>
    <row r="55" spans="9:73" s="150" customFormat="1" ht="21"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</row>
    <row r="56" spans="9:73" s="150" customFormat="1" ht="21"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</row>
    <row r="57" spans="9:73" s="150" customFormat="1" ht="21"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</row>
    <row r="58" spans="9:73" s="150" customFormat="1" ht="21"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</row>
    <row r="59" spans="9:73" s="150" customFormat="1" ht="21"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</row>
    <row r="60" spans="9:73" s="150" customFormat="1" ht="21"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</row>
    <row r="61" spans="9:73" s="150" customFormat="1" ht="21"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</row>
    <row r="62" spans="9:73" s="150" customFormat="1" ht="21"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</row>
    <row r="63" spans="9:73" s="150" customFormat="1" ht="21"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</row>
    <row r="64" spans="9:73" s="150" customFormat="1" ht="21"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</row>
    <row r="65" spans="9:73" s="150" customFormat="1" ht="21"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</row>
    <row r="66" spans="9:73" s="150" customFormat="1" ht="21"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</row>
    <row r="67" spans="9:73" s="150" customFormat="1" ht="21"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</row>
    <row r="68" spans="9:73" s="150" customFormat="1" ht="21"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</row>
    <row r="69" spans="9:73" s="150" customFormat="1" ht="21"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</row>
    <row r="70" spans="9:73" s="150" customFormat="1" ht="21"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</row>
    <row r="71" spans="9:73" s="150" customFormat="1" ht="21"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</row>
    <row r="72" spans="9:73" s="150" customFormat="1" ht="21"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</row>
    <row r="73" spans="9:73" s="150" customFormat="1" ht="21"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</row>
    <row r="74" spans="9:73" s="150" customFormat="1" ht="21"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</row>
    <row r="75" spans="9:73" s="150" customFormat="1" ht="21"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</row>
    <row r="76" spans="9:73" s="150" customFormat="1" ht="21"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</row>
    <row r="77" spans="9:73" s="150" customFormat="1" ht="21"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</row>
    <row r="78" spans="9:73" s="150" customFormat="1" ht="21"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</row>
    <row r="79" spans="9:73" s="150" customFormat="1" ht="21"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</row>
    <row r="80" spans="9:73" s="150" customFormat="1" ht="21"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</row>
    <row r="81" spans="9:73" s="150" customFormat="1" ht="21"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</row>
    <row r="82" spans="9:73" s="150" customFormat="1" ht="22.5" customHeight="1"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</row>
    <row r="84" spans="9:73" s="150" customFormat="1" ht="22.5" customHeight="1"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</row>
    <row r="85" spans="9:73" s="150" customFormat="1" ht="22.5" customHeight="1"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</row>
    <row r="86" spans="9:73" s="150" customFormat="1" ht="21"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</row>
    <row r="87" spans="9:73" s="150" customFormat="1" ht="21"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</row>
    <row r="88" spans="9:73" s="150" customFormat="1" ht="21"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</row>
    <row r="89" spans="9:73" s="150" customFormat="1" ht="21"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</row>
    <row r="90" spans="9:73" s="150" customFormat="1" ht="21"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</row>
    <row r="91" spans="9:73" s="150" customFormat="1" ht="21"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</row>
    <row r="92" spans="9:73" s="150" customFormat="1" ht="21"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</row>
    <row r="93" spans="9:73" s="150" customFormat="1" ht="21"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</row>
    <row r="94" spans="9:73" s="150" customFormat="1" ht="21"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</row>
    <row r="95" spans="9:73" s="150" customFormat="1" ht="21"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</row>
    <row r="96" spans="9:73" s="150" customFormat="1" ht="21"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</row>
    <row r="97" spans="9:73" s="150" customFormat="1" ht="21"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</row>
    <row r="98" spans="9:73" s="150" customFormat="1" ht="21"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</row>
    <row r="99" spans="9:73" s="150" customFormat="1" ht="21"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</row>
    <row r="100" spans="9:73" s="150" customFormat="1" ht="21"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</row>
    <row r="101" spans="9:73" s="150" customFormat="1" ht="21"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</row>
    <row r="102" spans="9:73" s="150" customFormat="1" ht="21"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</row>
    <row r="103" spans="9:73" s="150" customFormat="1" ht="21"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</row>
    <row r="104" spans="9:73" s="150" customFormat="1" ht="21"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</row>
    <row r="105" spans="9:73" s="150" customFormat="1" ht="21"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</row>
    <row r="106" spans="9:73" s="150" customFormat="1" ht="21"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</row>
    <row r="107" spans="9:73" s="150" customFormat="1" ht="21"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</row>
    <row r="108" spans="9:73" s="150" customFormat="1" ht="21"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</row>
    <row r="109" spans="9:73" s="150" customFormat="1" ht="21"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</row>
    <row r="110" spans="9:73" s="150" customFormat="1" ht="21"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</row>
    <row r="111" spans="9:73" s="150" customFormat="1" ht="21"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</row>
    <row r="112" spans="9:73" s="150" customFormat="1" ht="21"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</row>
    <row r="113" spans="1:73" s="150" customFormat="1" ht="21"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</row>
    <row r="114" spans="1:73" s="150" customFormat="1" ht="21"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</row>
    <row r="115" spans="1:73" s="150" customFormat="1" ht="21"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</row>
    <row r="116" spans="1:73" s="150" customFormat="1" ht="21"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</row>
    <row r="117" spans="1:73" s="150" customFormat="1" ht="21"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</row>
    <row r="118" spans="1:73" s="150" customFormat="1" ht="21"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</row>
    <row r="119" spans="1:73" s="150" customFormat="1" ht="21"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</row>
    <row r="120" spans="1:73" s="150" customFormat="1" ht="21"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</row>
    <row r="121" spans="1:73" s="150" customFormat="1" ht="21"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</row>
    <row r="122" spans="1:73" s="150" customFormat="1" ht="21"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</row>
    <row r="123" spans="1:73" s="150" customFormat="1" ht="22.5" customHeight="1"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</row>
    <row r="124" spans="1:73" s="150" customFormat="1" ht="2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</row>
    <row r="125" spans="1:73" s="150" customFormat="1" ht="21"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</row>
    <row r="126" spans="1:73" s="150" customFormat="1" ht="21"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</row>
    <row r="127" spans="1:73" s="150" customFormat="1" ht="21"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</row>
    <row r="128" spans="1:73" ht="21">
      <c r="A128" s="150"/>
      <c r="B128" s="150"/>
      <c r="C128" s="150"/>
      <c r="D128" s="150"/>
      <c r="E128" s="150"/>
      <c r="F128" s="150"/>
      <c r="G128" s="150"/>
      <c r="H128" s="150"/>
    </row>
    <row r="129" spans="1:8" ht="21">
      <c r="A129" s="150"/>
      <c r="B129" s="150"/>
      <c r="C129" s="150"/>
      <c r="D129" s="150"/>
      <c r="E129" s="150"/>
      <c r="F129" s="150"/>
      <c r="G129" s="150"/>
      <c r="H129" s="150"/>
    </row>
    <row r="130" spans="1:8" ht="21">
      <c r="A130" s="150"/>
      <c r="B130" s="150"/>
      <c r="C130" s="150"/>
      <c r="D130" s="150"/>
      <c r="E130" s="150"/>
      <c r="F130" s="150"/>
      <c r="G130" s="150"/>
      <c r="H130" s="150"/>
    </row>
    <row r="131" spans="1:8" ht="21">
      <c r="A131" s="150"/>
      <c r="B131" s="150"/>
      <c r="C131" s="150"/>
      <c r="D131" s="150"/>
      <c r="E131" s="150"/>
      <c r="F131" s="150"/>
      <c r="G131" s="150"/>
      <c r="H131" s="150"/>
    </row>
    <row r="132" spans="1:8" ht="21">
      <c r="A132" s="150"/>
      <c r="B132" s="150"/>
      <c r="C132" s="150"/>
      <c r="D132" s="150"/>
      <c r="E132" s="150"/>
      <c r="F132" s="150"/>
      <c r="G132" s="150"/>
      <c r="H132" s="150"/>
    </row>
    <row r="133" spans="1:8" ht="21">
      <c r="A133" s="150"/>
      <c r="B133" s="150"/>
      <c r="C133" s="150"/>
      <c r="D133" s="150"/>
      <c r="E133" s="150"/>
      <c r="F133" s="150"/>
      <c r="G133" s="150"/>
      <c r="H133" s="150"/>
    </row>
    <row r="134" spans="1:8" ht="21">
      <c r="A134" s="150"/>
      <c r="B134" s="150"/>
      <c r="C134" s="150"/>
      <c r="D134" s="150"/>
      <c r="E134" s="150"/>
      <c r="F134" s="150"/>
      <c r="G134" s="150"/>
      <c r="H134" s="150"/>
    </row>
    <row r="135" spans="1:8" ht="21">
      <c r="A135" s="150"/>
      <c r="B135" s="150"/>
      <c r="C135" s="150"/>
      <c r="D135" s="150"/>
      <c r="E135" s="150"/>
      <c r="F135" s="150"/>
      <c r="G135" s="150"/>
      <c r="H135" s="150"/>
    </row>
    <row r="136" spans="1:8" ht="21">
      <c r="A136" s="150"/>
      <c r="B136" s="150"/>
      <c r="C136" s="150"/>
      <c r="D136" s="150"/>
      <c r="E136" s="150"/>
      <c r="F136" s="150"/>
      <c r="G136" s="150"/>
      <c r="H136" s="150"/>
    </row>
    <row r="137" spans="1:8" ht="21">
      <c r="A137" s="150"/>
      <c r="B137" s="150"/>
      <c r="C137" s="150"/>
      <c r="D137" s="150"/>
      <c r="E137" s="150"/>
      <c r="F137" s="150"/>
      <c r="G137" s="150"/>
      <c r="H137" s="150"/>
    </row>
    <row r="138" spans="1:8" ht="21">
      <c r="A138" s="150"/>
      <c r="B138" s="150"/>
      <c r="C138" s="150"/>
      <c r="D138" s="150"/>
      <c r="E138" s="150"/>
      <c r="F138" s="150"/>
      <c r="G138" s="150"/>
      <c r="H138" s="150"/>
    </row>
    <row r="139" spans="1:8" ht="21">
      <c r="A139" s="150"/>
      <c r="B139" s="150"/>
      <c r="C139" s="150"/>
      <c r="D139" s="150"/>
      <c r="E139" s="150"/>
      <c r="F139" s="150"/>
      <c r="G139" s="150"/>
      <c r="H139" s="150"/>
    </row>
    <row r="140" spans="1:8" ht="21">
      <c r="A140" s="150"/>
      <c r="B140" s="150"/>
      <c r="C140" s="150"/>
      <c r="D140" s="150"/>
      <c r="E140" s="150"/>
      <c r="F140" s="150"/>
      <c r="G140" s="150"/>
      <c r="H140" s="150"/>
    </row>
    <row r="141" spans="1:8" ht="21">
      <c r="A141" s="150"/>
      <c r="B141" s="150"/>
      <c r="C141" s="150"/>
      <c r="D141" s="150"/>
      <c r="E141" s="150"/>
      <c r="F141" s="150"/>
      <c r="G141" s="150"/>
      <c r="H141" s="150"/>
    </row>
    <row r="142" spans="1:8" ht="21">
      <c r="A142" s="150"/>
      <c r="B142" s="150"/>
      <c r="C142" s="150"/>
      <c r="D142" s="150"/>
      <c r="E142" s="150"/>
      <c r="F142" s="150"/>
      <c r="G142" s="150"/>
      <c r="H142" s="150"/>
    </row>
    <row r="143" spans="1:8" ht="21">
      <c r="A143" s="150"/>
      <c r="B143" s="150"/>
      <c r="C143" s="150"/>
      <c r="D143" s="150"/>
      <c r="E143" s="150"/>
      <c r="F143" s="150"/>
      <c r="G143" s="150"/>
      <c r="H143" s="150"/>
    </row>
    <row r="144" spans="1:8" ht="21">
      <c r="A144" s="150"/>
      <c r="B144" s="150"/>
      <c r="C144" s="150"/>
      <c r="D144" s="150"/>
      <c r="E144" s="150"/>
      <c r="F144" s="150"/>
      <c r="G144" s="150"/>
      <c r="H144" s="150"/>
    </row>
    <row r="145" spans="1:8" ht="21">
      <c r="A145" s="150"/>
      <c r="B145" s="150"/>
      <c r="C145" s="150"/>
      <c r="D145" s="150"/>
      <c r="E145" s="150"/>
      <c r="F145" s="150"/>
      <c r="G145" s="150"/>
      <c r="H145" s="150"/>
    </row>
    <row r="146" spans="1:8" ht="21">
      <c r="A146" s="150"/>
      <c r="B146" s="150"/>
      <c r="C146" s="150"/>
      <c r="D146" s="150"/>
      <c r="E146" s="150"/>
      <c r="F146" s="150"/>
      <c r="G146" s="150"/>
      <c r="H146" s="150"/>
    </row>
    <row r="147" spans="1:8" ht="21">
      <c r="A147" s="150"/>
      <c r="B147" s="150"/>
      <c r="C147" s="150"/>
      <c r="D147" s="150"/>
      <c r="E147" s="150"/>
      <c r="F147" s="150"/>
      <c r="G147" s="150"/>
      <c r="H147" s="150"/>
    </row>
    <row r="148" spans="1:8" ht="21">
      <c r="A148" s="150"/>
      <c r="B148" s="150"/>
      <c r="C148" s="150"/>
      <c r="D148" s="150"/>
      <c r="E148" s="150"/>
      <c r="F148" s="150"/>
      <c r="G148" s="150"/>
      <c r="H148" s="150"/>
    </row>
    <row r="149" spans="1:8" ht="21">
      <c r="A149" s="150"/>
      <c r="B149" s="150"/>
      <c r="C149" s="150"/>
      <c r="D149" s="150"/>
      <c r="E149" s="150"/>
      <c r="F149" s="150"/>
      <c r="G149" s="150"/>
      <c r="H149" s="150"/>
    </row>
    <row r="150" spans="1:8" ht="21">
      <c r="A150" s="150"/>
      <c r="B150" s="150"/>
      <c r="C150" s="150"/>
      <c r="D150" s="150"/>
      <c r="E150" s="150"/>
      <c r="F150" s="150"/>
      <c r="G150" s="150"/>
      <c r="H150" s="150"/>
    </row>
    <row r="151" spans="1:8" ht="21">
      <c r="A151" s="150"/>
      <c r="B151" s="150"/>
      <c r="C151" s="150"/>
      <c r="D151" s="150"/>
      <c r="E151" s="150"/>
      <c r="F151" s="150"/>
      <c r="G151" s="150"/>
      <c r="H151" s="150"/>
    </row>
    <row r="152" spans="1:8" ht="21">
      <c r="A152" s="150"/>
      <c r="B152" s="150"/>
      <c r="C152" s="150"/>
      <c r="D152" s="150"/>
      <c r="E152" s="150"/>
      <c r="F152" s="150"/>
      <c r="G152" s="150"/>
      <c r="H152" s="150"/>
    </row>
    <row r="153" spans="1:8" ht="21">
      <c r="A153" s="150"/>
      <c r="B153" s="150"/>
      <c r="C153" s="150"/>
      <c r="D153" s="150"/>
      <c r="E153" s="150"/>
      <c r="F153" s="150"/>
      <c r="G153" s="150"/>
      <c r="H153" s="150"/>
    </row>
    <row r="154" spans="1:8" ht="21">
      <c r="A154" s="150"/>
      <c r="B154" s="150"/>
      <c r="C154" s="150"/>
      <c r="D154" s="150"/>
      <c r="E154" s="150"/>
      <c r="F154" s="150"/>
      <c r="G154" s="150"/>
      <c r="H154" s="150"/>
    </row>
    <row r="155" spans="1:8" ht="21">
      <c r="A155" s="150"/>
      <c r="B155" s="150"/>
      <c r="C155" s="150"/>
      <c r="D155" s="150"/>
      <c r="E155" s="150"/>
      <c r="F155" s="150"/>
      <c r="G155" s="150"/>
      <c r="H155" s="150"/>
    </row>
    <row r="156" spans="1:8" ht="21">
      <c r="A156" s="150"/>
      <c r="B156" s="150"/>
      <c r="C156" s="150"/>
      <c r="D156" s="150"/>
      <c r="E156" s="150"/>
      <c r="F156" s="150"/>
      <c r="G156" s="150"/>
      <c r="H156" s="150"/>
    </row>
    <row r="157" spans="1:8" ht="21">
      <c r="A157" s="150"/>
      <c r="B157" s="150"/>
      <c r="C157" s="150"/>
      <c r="D157" s="150"/>
      <c r="E157" s="150"/>
      <c r="F157" s="150"/>
      <c r="G157" s="150"/>
      <c r="H157" s="150"/>
    </row>
    <row r="158" spans="1:8" ht="21">
      <c r="A158" s="150"/>
      <c r="B158" s="150"/>
      <c r="C158" s="150"/>
      <c r="D158" s="150"/>
      <c r="E158" s="150"/>
      <c r="F158" s="150"/>
      <c r="G158" s="150"/>
      <c r="H158" s="150"/>
    </row>
    <row r="159" spans="1:8" ht="21">
      <c r="A159" s="150"/>
      <c r="B159" s="150"/>
      <c r="C159" s="150"/>
      <c r="D159" s="150"/>
      <c r="E159" s="150"/>
      <c r="F159" s="150"/>
      <c r="G159" s="150"/>
      <c r="H159" s="150"/>
    </row>
    <row r="160" spans="1:8" ht="21">
      <c r="A160" s="150"/>
      <c r="B160" s="150"/>
      <c r="C160" s="150"/>
      <c r="D160" s="150"/>
      <c r="E160" s="150"/>
      <c r="F160" s="150"/>
      <c r="G160" s="150"/>
      <c r="H160" s="150"/>
    </row>
    <row r="161" spans="1:8" ht="21">
      <c r="A161" s="150"/>
      <c r="B161" s="150"/>
      <c r="C161" s="150"/>
      <c r="D161" s="150"/>
      <c r="E161" s="150"/>
      <c r="F161" s="150"/>
      <c r="G161" s="150"/>
      <c r="H161" s="150"/>
    </row>
    <row r="162" spans="1:8" ht="21">
      <c r="A162" s="150"/>
      <c r="B162" s="150"/>
      <c r="C162" s="150"/>
      <c r="D162" s="150"/>
      <c r="E162" s="150"/>
      <c r="F162" s="150"/>
      <c r="G162" s="150"/>
      <c r="H162" s="150"/>
    </row>
    <row r="163" spans="1:8" ht="21">
      <c r="A163" s="150"/>
      <c r="B163" s="150"/>
      <c r="C163" s="150"/>
      <c r="D163" s="150"/>
      <c r="E163" s="150"/>
      <c r="F163" s="150"/>
      <c r="G163" s="150"/>
      <c r="H163" s="150"/>
    </row>
    <row r="164" spans="1:8" ht="21">
      <c r="A164" s="150"/>
      <c r="B164" s="150"/>
      <c r="C164" s="150"/>
      <c r="D164" s="150"/>
      <c r="E164" s="150"/>
      <c r="F164" s="150"/>
      <c r="G164" s="150"/>
      <c r="H164" s="150"/>
    </row>
    <row r="166" spans="1:8" ht="21">
      <c r="A166" s="150"/>
      <c r="B166" s="150"/>
      <c r="C166" s="150"/>
      <c r="D166" s="150"/>
      <c r="E166" s="150"/>
      <c r="F166" s="150"/>
      <c r="G166" s="150"/>
      <c r="H166" s="150"/>
    </row>
    <row r="167" spans="1:8" ht="21">
      <c r="A167" s="150"/>
      <c r="B167" s="150"/>
      <c r="C167" s="150"/>
      <c r="D167" s="150"/>
      <c r="E167" s="150"/>
      <c r="F167" s="150"/>
      <c r="G167" s="150"/>
      <c r="H167" s="150"/>
    </row>
    <row r="168" spans="1:8" ht="21">
      <c r="A168" s="150"/>
      <c r="B168" s="150"/>
      <c r="C168" s="150"/>
      <c r="D168" s="150"/>
      <c r="E168" s="150"/>
      <c r="F168" s="150"/>
      <c r="G168" s="150"/>
      <c r="H168" s="150"/>
    </row>
    <row r="169" spans="1:8" ht="21">
      <c r="A169" s="150"/>
      <c r="B169" s="150"/>
      <c r="C169" s="150"/>
      <c r="D169" s="150"/>
      <c r="E169" s="150"/>
      <c r="F169" s="150"/>
      <c r="G169" s="150"/>
      <c r="H169" s="150"/>
    </row>
    <row r="170" spans="1:8" ht="21">
      <c r="A170" s="150"/>
      <c r="B170" s="150"/>
      <c r="C170" s="150"/>
      <c r="D170" s="150"/>
      <c r="E170" s="150"/>
      <c r="F170" s="150"/>
      <c r="G170" s="150"/>
      <c r="H170" s="150"/>
    </row>
    <row r="171" spans="1:8" ht="21">
      <c r="A171" s="150"/>
      <c r="B171" s="150"/>
      <c r="C171" s="150"/>
      <c r="D171" s="150"/>
      <c r="E171" s="150"/>
      <c r="F171" s="150"/>
      <c r="G171" s="150"/>
      <c r="H171" s="150"/>
    </row>
    <row r="172" spans="1:8" ht="21">
      <c r="A172" s="150"/>
      <c r="B172" s="150"/>
      <c r="C172" s="150"/>
      <c r="D172" s="150"/>
      <c r="E172" s="150"/>
      <c r="F172" s="150"/>
      <c r="G172" s="150"/>
      <c r="H172" s="150"/>
    </row>
    <row r="173" spans="1:8" ht="21">
      <c r="A173" s="150"/>
      <c r="B173" s="150"/>
      <c r="C173" s="150"/>
      <c r="D173" s="150"/>
      <c r="E173" s="150"/>
      <c r="F173" s="150"/>
      <c r="G173" s="150"/>
      <c r="H173" s="150"/>
    </row>
    <row r="174" spans="1:8" ht="21">
      <c r="A174" s="150"/>
      <c r="B174" s="150"/>
      <c r="C174" s="150"/>
      <c r="D174" s="150"/>
      <c r="E174" s="150"/>
      <c r="F174" s="150"/>
      <c r="G174" s="150"/>
      <c r="H174" s="150"/>
    </row>
    <row r="175" spans="1:8" ht="21">
      <c r="A175" s="150"/>
      <c r="B175" s="150"/>
      <c r="C175" s="150"/>
      <c r="D175" s="150"/>
      <c r="E175" s="150"/>
      <c r="F175" s="150"/>
      <c r="G175" s="150"/>
      <c r="H175" s="150"/>
    </row>
    <row r="176" spans="1:8" ht="21">
      <c r="A176" s="150"/>
      <c r="B176" s="150"/>
      <c r="C176" s="150"/>
      <c r="D176" s="150"/>
      <c r="E176" s="150"/>
      <c r="F176" s="150"/>
      <c r="G176" s="150"/>
      <c r="H176" s="150"/>
    </row>
    <row r="177" spans="1:8" ht="21">
      <c r="A177" s="150"/>
      <c r="B177" s="150"/>
      <c r="C177" s="150"/>
      <c r="D177" s="150"/>
      <c r="E177" s="150"/>
      <c r="F177" s="150"/>
      <c r="G177" s="150"/>
      <c r="H177" s="150"/>
    </row>
    <row r="178" spans="1:8" ht="21">
      <c r="A178" s="150"/>
      <c r="B178" s="150"/>
      <c r="C178" s="150"/>
      <c r="D178" s="150"/>
      <c r="E178" s="150"/>
      <c r="F178" s="150"/>
      <c r="G178" s="150"/>
      <c r="H178" s="150"/>
    </row>
    <row r="179" spans="1:8" ht="21">
      <c r="A179" s="150"/>
      <c r="B179" s="150"/>
      <c r="C179" s="150"/>
      <c r="D179" s="150"/>
      <c r="E179" s="150"/>
      <c r="F179" s="150"/>
      <c r="G179" s="150"/>
      <c r="H179" s="150"/>
    </row>
    <row r="180" spans="1:8" ht="21">
      <c r="A180" s="150"/>
      <c r="B180" s="150"/>
      <c r="C180" s="150"/>
      <c r="D180" s="150"/>
      <c r="E180" s="150"/>
      <c r="F180" s="150"/>
      <c r="G180" s="150"/>
      <c r="H180" s="150"/>
    </row>
    <row r="181" spans="1:8" ht="21">
      <c r="A181" s="150"/>
      <c r="B181" s="150"/>
      <c r="C181" s="150"/>
      <c r="D181" s="150"/>
      <c r="E181" s="150"/>
      <c r="F181" s="150"/>
      <c r="G181" s="150"/>
      <c r="H181" s="150"/>
    </row>
    <row r="182" spans="1:8" ht="21">
      <c r="A182" s="150"/>
      <c r="B182" s="150"/>
      <c r="C182" s="150"/>
      <c r="D182" s="150"/>
      <c r="E182" s="150"/>
      <c r="F182" s="150"/>
      <c r="G182" s="150"/>
      <c r="H182" s="150"/>
    </row>
    <row r="183" spans="1:8" ht="21">
      <c r="A183" s="150"/>
      <c r="B183" s="150"/>
      <c r="C183" s="150"/>
      <c r="D183" s="150"/>
      <c r="E183" s="150"/>
      <c r="F183" s="150"/>
      <c r="G183" s="150"/>
      <c r="H183" s="150"/>
    </row>
    <row r="184" spans="1:8" ht="21">
      <c r="A184" s="150"/>
      <c r="B184" s="150"/>
      <c r="C184" s="150"/>
      <c r="D184" s="150"/>
      <c r="E184" s="150"/>
      <c r="F184" s="150"/>
      <c r="G184" s="150"/>
      <c r="H184" s="150"/>
    </row>
    <row r="185" spans="1:8" ht="21">
      <c r="A185" s="150"/>
      <c r="B185" s="150"/>
      <c r="C185" s="150"/>
      <c r="D185" s="150"/>
      <c r="E185" s="150"/>
      <c r="F185" s="150"/>
      <c r="G185" s="150"/>
      <c r="H185" s="150"/>
    </row>
    <row r="186" spans="1:8" ht="21">
      <c r="A186" s="150"/>
      <c r="B186" s="150"/>
      <c r="C186" s="150"/>
      <c r="D186" s="150"/>
      <c r="E186" s="150"/>
      <c r="F186" s="150"/>
      <c r="G186" s="150"/>
      <c r="H186" s="150"/>
    </row>
    <row r="187" spans="1:8" ht="21">
      <c r="A187" s="150"/>
      <c r="B187" s="150"/>
      <c r="C187" s="150"/>
      <c r="D187" s="150"/>
      <c r="E187" s="150"/>
      <c r="F187" s="150"/>
      <c r="G187" s="150"/>
      <c r="H187" s="150"/>
    </row>
    <row r="188" spans="1:8" ht="21">
      <c r="A188" s="150"/>
      <c r="B188" s="150"/>
      <c r="C188" s="150"/>
      <c r="D188" s="150"/>
      <c r="E188" s="150"/>
      <c r="F188" s="150"/>
      <c r="G188" s="150"/>
      <c r="H188" s="150"/>
    </row>
    <row r="189" spans="1:8" ht="21">
      <c r="A189" s="150"/>
      <c r="B189" s="150"/>
      <c r="C189" s="150"/>
      <c r="D189" s="150"/>
      <c r="E189" s="150"/>
      <c r="F189" s="150"/>
      <c r="G189" s="150"/>
      <c r="H189" s="150"/>
    </row>
    <row r="190" spans="1:8" ht="21">
      <c r="A190" s="150"/>
      <c r="B190" s="150"/>
      <c r="C190" s="150"/>
      <c r="D190" s="150"/>
      <c r="E190" s="150"/>
      <c r="F190" s="150"/>
      <c r="G190" s="150"/>
      <c r="H190" s="150"/>
    </row>
    <row r="191" spans="1:8" ht="21">
      <c r="A191" s="150"/>
      <c r="B191" s="150"/>
      <c r="C191" s="150"/>
      <c r="D191" s="150"/>
      <c r="E191" s="150"/>
      <c r="F191" s="150"/>
      <c r="G191" s="150"/>
      <c r="H191" s="150"/>
    </row>
    <row r="192" spans="1:8" ht="21">
      <c r="A192" s="150"/>
      <c r="B192" s="150"/>
      <c r="C192" s="150"/>
      <c r="D192" s="150"/>
      <c r="E192" s="150"/>
      <c r="F192" s="150"/>
      <c r="G192" s="150"/>
      <c r="H192" s="150"/>
    </row>
    <row r="193" spans="1:8" ht="21">
      <c r="A193" s="150"/>
      <c r="B193" s="150"/>
      <c r="C193" s="150"/>
      <c r="D193" s="150"/>
      <c r="E193" s="150"/>
      <c r="F193" s="150"/>
      <c r="G193" s="150"/>
      <c r="H193" s="150"/>
    </row>
    <row r="194" spans="1:8" ht="21">
      <c r="A194" s="150"/>
      <c r="B194" s="150"/>
      <c r="C194" s="150"/>
      <c r="D194" s="150"/>
      <c r="E194" s="150"/>
      <c r="F194" s="150"/>
      <c r="G194" s="150"/>
      <c r="H194" s="150"/>
    </row>
    <row r="195" spans="1:8" ht="21">
      <c r="A195" s="150"/>
      <c r="B195" s="150"/>
      <c r="C195" s="150"/>
      <c r="D195" s="150"/>
      <c r="E195" s="150"/>
      <c r="F195" s="150"/>
      <c r="G195" s="150"/>
      <c r="H195" s="150"/>
    </row>
    <row r="196" spans="1:8" ht="21">
      <c r="A196" s="150"/>
      <c r="B196" s="150"/>
      <c r="C196" s="150"/>
      <c r="D196" s="150"/>
      <c r="E196" s="150"/>
      <c r="F196" s="150"/>
      <c r="G196" s="150"/>
      <c r="H196" s="150"/>
    </row>
    <row r="197" spans="1:8" ht="21">
      <c r="A197" s="150"/>
      <c r="B197" s="150"/>
      <c r="C197" s="150"/>
      <c r="D197" s="150"/>
      <c r="E197" s="150"/>
      <c r="F197" s="150"/>
      <c r="G197" s="150"/>
      <c r="H197" s="150"/>
    </row>
    <row r="198" spans="1:8" ht="21">
      <c r="A198" s="150"/>
      <c r="B198" s="150"/>
      <c r="C198" s="150"/>
      <c r="D198" s="150"/>
      <c r="E198" s="150"/>
      <c r="F198" s="150"/>
      <c r="G198" s="150"/>
      <c r="H198" s="150"/>
    </row>
    <row r="199" spans="1:8" ht="21">
      <c r="A199" s="150"/>
      <c r="B199" s="150"/>
      <c r="C199" s="150"/>
      <c r="D199" s="150"/>
      <c r="E199" s="150"/>
      <c r="F199" s="150"/>
      <c r="G199" s="150"/>
      <c r="H199" s="150"/>
    </row>
    <row r="200" spans="1:8" ht="21">
      <c r="A200" s="150"/>
      <c r="B200" s="150"/>
      <c r="C200" s="150"/>
      <c r="D200" s="150"/>
      <c r="E200" s="150"/>
      <c r="F200" s="150"/>
      <c r="G200" s="150"/>
      <c r="H200" s="150"/>
    </row>
    <row r="201" spans="1:8" ht="21">
      <c r="A201" s="150"/>
      <c r="B201" s="150"/>
      <c r="C201" s="150"/>
      <c r="D201" s="150"/>
      <c r="E201" s="150"/>
      <c r="F201" s="150"/>
      <c r="G201" s="150"/>
      <c r="H201" s="150"/>
    </row>
    <row r="202" spans="1:8" ht="21">
      <c r="A202" s="150"/>
      <c r="B202" s="150"/>
      <c r="C202" s="150"/>
      <c r="D202" s="150"/>
      <c r="E202" s="150"/>
      <c r="F202" s="150"/>
      <c r="G202" s="150"/>
      <c r="H202" s="150"/>
    </row>
    <row r="203" spans="1:8" ht="21">
      <c r="A203" s="150"/>
      <c r="B203" s="150"/>
      <c r="C203" s="150"/>
      <c r="D203" s="150"/>
      <c r="E203" s="150"/>
      <c r="F203" s="150"/>
      <c r="G203" s="150"/>
      <c r="H203" s="150"/>
    </row>
    <row r="204" spans="1:8" ht="21">
      <c r="A204" s="150"/>
      <c r="B204" s="150"/>
      <c r="C204" s="150"/>
      <c r="D204" s="150"/>
      <c r="E204" s="150"/>
      <c r="F204" s="150"/>
      <c r="G204" s="150"/>
      <c r="H204" s="150"/>
    </row>
    <row r="205" spans="1:8" ht="21">
      <c r="A205" s="150"/>
      <c r="B205" s="150"/>
      <c r="C205" s="150"/>
      <c r="D205" s="150"/>
      <c r="E205" s="150"/>
      <c r="F205" s="150"/>
      <c r="G205" s="150"/>
      <c r="H205" s="150"/>
    </row>
    <row r="207" spans="1:8" ht="21">
      <c r="A207" s="150"/>
      <c r="B207" s="150"/>
      <c r="C207" s="150"/>
      <c r="D207" s="150"/>
      <c r="E207" s="150"/>
      <c r="F207" s="150"/>
      <c r="G207" s="150"/>
      <c r="H207" s="150"/>
    </row>
    <row r="208" spans="1:8" ht="21">
      <c r="A208" s="150"/>
      <c r="B208" s="150"/>
      <c r="C208" s="150"/>
      <c r="D208" s="150"/>
      <c r="E208" s="150"/>
      <c r="F208" s="150"/>
      <c r="G208" s="150"/>
      <c r="H208" s="150"/>
    </row>
    <row r="209" spans="1:8" ht="21">
      <c r="A209" s="150"/>
      <c r="B209" s="150"/>
      <c r="C209" s="150"/>
      <c r="D209" s="150"/>
      <c r="E209" s="150"/>
      <c r="F209" s="150"/>
      <c r="G209" s="150"/>
      <c r="H209" s="150"/>
    </row>
    <row r="210" spans="1:8" ht="21">
      <c r="A210" s="150"/>
      <c r="B210" s="150"/>
      <c r="C210" s="150"/>
      <c r="D210" s="150"/>
      <c r="E210" s="150"/>
      <c r="F210" s="150"/>
      <c r="G210" s="150"/>
      <c r="H210" s="150"/>
    </row>
    <row r="211" spans="1:8" ht="21">
      <c r="A211" s="150"/>
      <c r="B211" s="150"/>
      <c r="C211" s="150"/>
      <c r="D211" s="150"/>
      <c r="E211" s="150"/>
      <c r="F211" s="150"/>
      <c r="G211" s="150"/>
      <c r="H211" s="150"/>
    </row>
    <row r="212" spans="1:8" ht="21">
      <c r="A212" s="150"/>
      <c r="B212" s="150"/>
      <c r="C212" s="150"/>
      <c r="D212" s="150"/>
      <c r="E212" s="150"/>
      <c r="F212" s="150"/>
      <c r="G212" s="150"/>
      <c r="H212" s="150"/>
    </row>
    <row r="213" spans="1:8" ht="21">
      <c r="A213" s="150"/>
      <c r="B213" s="150"/>
      <c r="C213" s="150"/>
      <c r="D213" s="150"/>
      <c r="E213" s="150"/>
      <c r="F213" s="150"/>
      <c r="G213" s="150"/>
      <c r="H213" s="150"/>
    </row>
    <row r="214" spans="1:8" ht="21">
      <c r="A214" s="150"/>
      <c r="B214" s="150"/>
      <c r="C214" s="150"/>
      <c r="D214" s="150"/>
      <c r="E214" s="150"/>
      <c r="F214" s="150"/>
      <c r="G214" s="150"/>
      <c r="H214" s="150"/>
    </row>
    <row r="215" spans="1:8" ht="21">
      <c r="A215" s="150"/>
      <c r="B215" s="150"/>
      <c r="C215" s="150"/>
      <c r="D215" s="150"/>
      <c r="E215" s="150"/>
      <c r="F215" s="150"/>
      <c r="G215" s="150"/>
      <c r="H215" s="150"/>
    </row>
    <row r="216" spans="1:8" ht="21">
      <c r="A216" s="150"/>
      <c r="B216" s="150"/>
      <c r="C216" s="150"/>
      <c r="D216" s="150"/>
      <c r="E216" s="150"/>
      <c r="F216" s="150"/>
      <c r="G216" s="150"/>
      <c r="H216" s="150"/>
    </row>
    <row r="217" spans="1:8" ht="21">
      <c r="A217" s="150"/>
      <c r="B217" s="150"/>
      <c r="C217" s="150"/>
      <c r="D217" s="150"/>
      <c r="E217" s="150"/>
      <c r="F217" s="150"/>
      <c r="G217" s="150"/>
      <c r="H217" s="150"/>
    </row>
    <row r="218" spans="1:8" ht="21">
      <c r="A218" s="150"/>
      <c r="B218" s="150"/>
      <c r="C218" s="150"/>
      <c r="D218" s="150"/>
      <c r="E218" s="150"/>
      <c r="F218" s="150"/>
      <c r="G218" s="150"/>
      <c r="H218" s="150"/>
    </row>
    <row r="219" spans="1:8" ht="21">
      <c r="A219" s="150"/>
      <c r="B219" s="150"/>
      <c r="C219" s="150"/>
      <c r="D219" s="150"/>
      <c r="E219" s="150"/>
      <c r="F219" s="150"/>
      <c r="G219" s="150"/>
      <c r="H219" s="150"/>
    </row>
    <row r="220" spans="1:8" ht="21">
      <c r="A220" s="150"/>
      <c r="B220" s="150"/>
      <c r="C220" s="150"/>
      <c r="D220" s="150"/>
      <c r="E220" s="150"/>
      <c r="F220" s="150"/>
      <c r="G220" s="150"/>
      <c r="H220" s="150"/>
    </row>
    <row r="221" spans="1:8" ht="21">
      <c r="A221" s="150"/>
      <c r="B221" s="150"/>
      <c r="C221" s="150"/>
      <c r="D221" s="150"/>
      <c r="E221" s="150"/>
      <c r="F221" s="150"/>
      <c r="G221" s="150"/>
      <c r="H221" s="150"/>
    </row>
    <row r="222" spans="1:8" ht="21">
      <c r="A222" s="150"/>
      <c r="B222" s="150"/>
      <c r="C222" s="150"/>
      <c r="D222" s="150"/>
      <c r="E222" s="150"/>
      <c r="F222" s="150"/>
      <c r="G222" s="150"/>
      <c r="H222" s="150"/>
    </row>
    <row r="223" spans="1:8" ht="21">
      <c r="A223" s="150"/>
      <c r="B223" s="150"/>
      <c r="C223" s="150"/>
      <c r="D223" s="150"/>
      <c r="E223" s="150"/>
      <c r="F223" s="150"/>
      <c r="G223" s="150"/>
      <c r="H223" s="150"/>
    </row>
    <row r="224" spans="1:8" ht="21">
      <c r="A224" s="150"/>
      <c r="B224" s="150"/>
      <c r="C224" s="150"/>
      <c r="D224" s="150"/>
      <c r="E224" s="150"/>
      <c r="F224" s="150"/>
      <c r="G224" s="150"/>
      <c r="H224" s="150"/>
    </row>
    <row r="225" spans="1:8" ht="21">
      <c r="A225" s="150"/>
      <c r="B225" s="150"/>
      <c r="C225" s="150"/>
      <c r="D225" s="150"/>
      <c r="E225" s="150"/>
      <c r="F225" s="150"/>
      <c r="G225" s="150"/>
      <c r="H225" s="150"/>
    </row>
    <row r="226" spans="1:8" ht="21">
      <c r="A226" s="150"/>
      <c r="B226" s="150"/>
      <c r="C226" s="150"/>
      <c r="D226" s="150"/>
      <c r="E226" s="150"/>
      <c r="F226" s="150"/>
      <c r="G226" s="150"/>
      <c r="H226" s="150"/>
    </row>
    <row r="227" spans="1:8" ht="21">
      <c r="A227" s="150"/>
      <c r="B227" s="150"/>
      <c r="C227" s="150"/>
      <c r="D227" s="150"/>
      <c r="E227" s="150"/>
      <c r="F227" s="150"/>
      <c r="G227" s="150"/>
      <c r="H227" s="150"/>
    </row>
    <row r="228" spans="1:8" ht="21">
      <c r="A228" s="150"/>
      <c r="B228" s="150"/>
      <c r="C228" s="150"/>
      <c r="D228" s="150"/>
      <c r="E228" s="150"/>
      <c r="F228" s="150"/>
      <c r="G228" s="150"/>
      <c r="H228" s="150"/>
    </row>
    <row r="229" spans="1:8" ht="21">
      <c r="A229" s="150"/>
      <c r="B229" s="150"/>
      <c r="C229" s="150"/>
      <c r="D229" s="150"/>
      <c r="E229" s="150"/>
      <c r="F229" s="150"/>
      <c r="G229" s="150"/>
      <c r="H229" s="150"/>
    </row>
    <row r="230" spans="1:8" ht="21">
      <c r="A230" s="150"/>
      <c r="B230" s="150"/>
      <c r="C230" s="150"/>
      <c r="D230" s="150"/>
      <c r="E230" s="150"/>
      <c r="F230" s="150"/>
      <c r="G230" s="150"/>
      <c r="H230" s="150"/>
    </row>
    <row r="231" spans="1:8" ht="21">
      <c r="A231" s="150"/>
      <c r="B231" s="150"/>
      <c r="C231" s="150"/>
      <c r="D231" s="150"/>
      <c r="E231" s="150"/>
      <c r="F231" s="150"/>
      <c r="G231" s="150"/>
      <c r="H231" s="150"/>
    </row>
    <row r="232" spans="1:8" ht="21">
      <c r="A232" s="150"/>
      <c r="B232" s="150"/>
      <c r="C232" s="150"/>
      <c r="D232" s="150"/>
      <c r="E232" s="150"/>
      <c r="F232" s="150"/>
      <c r="G232" s="150"/>
      <c r="H232" s="150"/>
    </row>
    <row r="233" spans="1:8" ht="21">
      <c r="A233" s="150"/>
      <c r="B233" s="150"/>
      <c r="C233" s="150"/>
      <c r="D233" s="150"/>
      <c r="E233" s="150"/>
      <c r="F233" s="150"/>
      <c r="G233" s="150"/>
      <c r="H233" s="150"/>
    </row>
    <row r="234" spans="1:8" ht="21">
      <c r="A234" s="150"/>
      <c r="B234" s="150"/>
      <c r="C234" s="150"/>
      <c r="D234" s="150"/>
      <c r="E234" s="150"/>
      <c r="F234" s="150"/>
      <c r="G234" s="150"/>
      <c r="H234" s="150"/>
    </row>
    <row r="235" spans="1:8" ht="21">
      <c r="A235" s="150"/>
      <c r="B235" s="150"/>
      <c r="C235" s="150"/>
      <c r="D235" s="150"/>
      <c r="E235" s="150"/>
      <c r="F235" s="150"/>
      <c r="G235" s="150"/>
      <c r="H235" s="150"/>
    </row>
    <row r="236" spans="1:8" ht="21">
      <c r="A236" s="150"/>
      <c r="B236" s="150"/>
      <c r="C236" s="150"/>
      <c r="D236" s="150"/>
      <c r="E236" s="150"/>
      <c r="F236" s="150"/>
      <c r="G236" s="150"/>
      <c r="H236" s="150"/>
    </row>
    <row r="237" spans="1:8" ht="21">
      <c r="A237" s="150"/>
      <c r="B237" s="150"/>
      <c r="C237" s="150"/>
      <c r="D237" s="150"/>
      <c r="E237" s="150"/>
      <c r="F237" s="150"/>
      <c r="G237" s="150"/>
      <c r="H237" s="150"/>
    </row>
    <row r="238" spans="1:8" ht="21">
      <c r="A238" s="150"/>
      <c r="B238" s="150"/>
      <c r="C238" s="150"/>
      <c r="D238" s="150"/>
      <c r="E238" s="150"/>
      <c r="F238" s="150"/>
      <c r="G238" s="150"/>
      <c r="H238" s="150"/>
    </row>
    <row r="239" spans="1:8" ht="21">
      <c r="A239" s="150"/>
      <c r="B239" s="150"/>
      <c r="C239" s="150"/>
      <c r="D239" s="150"/>
      <c r="E239" s="150"/>
      <c r="F239" s="150"/>
      <c r="G239" s="150"/>
      <c r="H239" s="150"/>
    </row>
    <row r="240" spans="1:8" ht="21">
      <c r="A240" s="150"/>
      <c r="B240" s="150"/>
      <c r="C240" s="150"/>
      <c r="D240" s="150"/>
      <c r="E240" s="150"/>
      <c r="F240" s="150"/>
      <c r="G240" s="150"/>
      <c r="H240" s="150"/>
    </row>
    <row r="241" spans="1:8" ht="21">
      <c r="A241" s="150"/>
      <c r="B241" s="150"/>
      <c r="C241" s="150"/>
      <c r="D241" s="150"/>
      <c r="E241" s="150"/>
      <c r="F241" s="150"/>
      <c r="G241" s="150"/>
      <c r="H241" s="150"/>
    </row>
    <row r="242" spans="1:8" ht="21">
      <c r="A242" s="150"/>
      <c r="B242" s="150"/>
      <c r="C242" s="150"/>
      <c r="D242" s="150"/>
      <c r="E242" s="150"/>
      <c r="F242" s="150"/>
      <c r="G242" s="150"/>
      <c r="H242" s="150"/>
    </row>
    <row r="243" spans="1:8" ht="21">
      <c r="A243" s="150"/>
      <c r="B243" s="150"/>
      <c r="C243" s="150"/>
      <c r="D243" s="150"/>
      <c r="E243" s="150"/>
      <c r="F243" s="150"/>
      <c r="G243" s="150"/>
      <c r="H243" s="150"/>
    </row>
    <row r="244" spans="1:8" ht="21">
      <c r="A244" s="150"/>
      <c r="B244" s="150"/>
      <c r="C244" s="150"/>
      <c r="D244" s="150"/>
      <c r="E244" s="150"/>
      <c r="F244" s="150"/>
      <c r="G244" s="150"/>
      <c r="H244" s="150"/>
    </row>
    <row r="245" spans="1:8" ht="21">
      <c r="A245" s="150"/>
      <c r="B245" s="150"/>
      <c r="C245" s="150"/>
      <c r="D245" s="150"/>
      <c r="E245" s="150"/>
      <c r="F245" s="150"/>
      <c r="G245" s="150"/>
      <c r="H245" s="150"/>
    </row>
    <row r="246" spans="1:8" ht="21">
      <c r="A246" s="150"/>
      <c r="B246" s="150"/>
      <c r="C246" s="150"/>
      <c r="D246" s="150"/>
      <c r="E246" s="150"/>
      <c r="F246" s="150"/>
      <c r="G246" s="150"/>
      <c r="H246" s="150"/>
    </row>
    <row r="248" spans="1:8" ht="21">
      <c r="A248" s="150"/>
      <c r="B248" s="150"/>
      <c r="C248" s="150"/>
      <c r="D248" s="150"/>
      <c r="E248" s="150"/>
      <c r="F248" s="150"/>
      <c r="G248" s="150"/>
      <c r="H248" s="150"/>
    </row>
    <row r="249" spans="1:8" ht="21">
      <c r="A249" s="150"/>
      <c r="B249" s="150"/>
      <c r="C249" s="150"/>
      <c r="D249" s="150"/>
      <c r="E249" s="150"/>
      <c r="F249" s="150"/>
      <c r="G249" s="150"/>
      <c r="H249" s="150"/>
    </row>
    <row r="250" spans="1:8" ht="21">
      <c r="A250" s="150"/>
      <c r="B250" s="150"/>
      <c r="C250" s="150"/>
      <c r="D250" s="150"/>
      <c r="E250" s="150"/>
      <c r="F250" s="150"/>
      <c r="G250" s="150"/>
      <c r="H250" s="150"/>
    </row>
    <row r="251" spans="1:8" ht="21">
      <c r="A251" s="150"/>
      <c r="B251" s="150"/>
      <c r="C251" s="150"/>
      <c r="D251" s="150"/>
      <c r="E251" s="150"/>
      <c r="F251" s="150"/>
      <c r="G251" s="150"/>
      <c r="H251" s="150"/>
    </row>
    <row r="252" spans="1:8" ht="21">
      <c r="A252" s="150"/>
      <c r="B252" s="150"/>
      <c r="C252" s="150"/>
      <c r="D252" s="150"/>
      <c r="E252" s="150"/>
      <c r="F252" s="150"/>
      <c r="G252" s="150"/>
      <c r="H252" s="150"/>
    </row>
    <row r="253" spans="1:8" ht="21">
      <c r="A253" s="150"/>
      <c r="B253" s="150"/>
      <c r="C253" s="150"/>
      <c r="D253" s="150"/>
      <c r="E253" s="150"/>
      <c r="F253" s="150"/>
      <c r="G253" s="150"/>
      <c r="H253" s="150"/>
    </row>
    <row r="254" spans="1:8" ht="21">
      <c r="A254" s="150"/>
      <c r="B254" s="150"/>
      <c r="C254" s="150"/>
      <c r="D254" s="150"/>
      <c r="E254" s="150"/>
      <c r="F254" s="150"/>
      <c r="G254" s="150"/>
      <c r="H254" s="150"/>
    </row>
    <row r="255" spans="1:8" ht="21">
      <c r="A255" s="150"/>
      <c r="B255" s="150"/>
      <c r="C255" s="150"/>
      <c r="D255" s="150"/>
      <c r="E255" s="150"/>
      <c r="F255" s="150"/>
      <c r="G255" s="150"/>
      <c r="H255" s="150"/>
    </row>
    <row r="256" spans="1:8" ht="21">
      <c r="A256" s="150"/>
      <c r="B256" s="150"/>
      <c r="C256" s="150"/>
      <c r="D256" s="150"/>
      <c r="E256" s="150"/>
      <c r="F256" s="150"/>
      <c r="G256" s="150"/>
      <c r="H256" s="150"/>
    </row>
    <row r="257" spans="1:8" ht="21">
      <c r="A257" s="150"/>
      <c r="B257" s="150"/>
      <c r="C257" s="150"/>
      <c r="D257" s="150"/>
      <c r="E257" s="150"/>
      <c r="F257" s="150"/>
      <c r="G257" s="150"/>
      <c r="H257" s="150"/>
    </row>
    <row r="258" spans="1:8" ht="21">
      <c r="A258" s="150"/>
      <c r="B258" s="150"/>
      <c r="C258" s="150"/>
      <c r="D258" s="150"/>
      <c r="E258" s="150"/>
      <c r="F258" s="150"/>
      <c r="G258" s="150"/>
      <c r="H258" s="150"/>
    </row>
    <row r="259" spans="1:8" ht="21">
      <c r="A259" s="150"/>
      <c r="B259" s="150"/>
      <c r="C259" s="150"/>
      <c r="D259" s="150"/>
      <c r="E259" s="150"/>
      <c r="F259" s="150"/>
      <c r="G259" s="150"/>
      <c r="H259" s="150"/>
    </row>
    <row r="260" spans="1:8" ht="21">
      <c r="A260" s="150"/>
      <c r="B260" s="150"/>
      <c r="C260" s="150"/>
      <c r="D260" s="150"/>
      <c r="E260" s="150"/>
      <c r="F260" s="150"/>
      <c r="G260" s="150"/>
      <c r="H260" s="150"/>
    </row>
    <row r="261" spans="1:8" ht="21">
      <c r="A261" s="150"/>
      <c r="B261" s="150"/>
      <c r="C261" s="150"/>
      <c r="D261" s="150"/>
      <c r="E261" s="150"/>
      <c r="F261" s="150"/>
      <c r="G261" s="150"/>
      <c r="H261" s="150"/>
    </row>
    <row r="262" spans="1:8" ht="21">
      <c r="A262" s="150"/>
      <c r="B262" s="150"/>
      <c r="C262" s="150"/>
      <c r="D262" s="150"/>
      <c r="E262" s="150"/>
      <c r="F262" s="150"/>
      <c r="G262" s="150"/>
      <c r="H262" s="150"/>
    </row>
    <row r="263" spans="1:8" ht="21">
      <c r="A263" s="150"/>
      <c r="B263" s="150"/>
      <c r="C263" s="150"/>
      <c r="D263" s="150"/>
      <c r="E263" s="150"/>
      <c r="F263" s="150"/>
      <c r="G263" s="150"/>
      <c r="H263" s="150"/>
    </row>
    <row r="264" spans="1:8" ht="21">
      <c r="A264" s="150"/>
      <c r="B264" s="150"/>
      <c r="C264" s="150"/>
      <c r="D264" s="150"/>
      <c r="E264" s="150"/>
      <c r="F264" s="150"/>
      <c r="G264" s="150"/>
      <c r="H264" s="150"/>
    </row>
    <row r="265" spans="1:8" ht="21">
      <c r="A265" s="150"/>
      <c r="B265" s="150"/>
      <c r="C265" s="150"/>
      <c r="D265" s="150"/>
      <c r="E265" s="150"/>
      <c r="F265" s="150"/>
      <c r="G265" s="150"/>
      <c r="H265" s="150"/>
    </row>
    <row r="266" spans="1:8" ht="21">
      <c r="A266" s="150"/>
      <c r="B266" s="150"/>
      <c r="C266" s="150"/>
      <c r="D266" s="150"/>
      <c r="E266" s="150"/>
      <c r="F266" s="150"/>
      <c r="G266" s="150"/>
      <c r="H266" s="150"/>
    </row>
    <row r="267" spans="1:8" ht="21">
      <c r="A267" s="150"/>
      <c r="B267" s="150"/>
      <c r="C267" s="150"/>
      <c r="D267" s="150"/>
      <c r="E267" s="150"/>
      <c r="F267" s="150"/>
      <c r="G267" s="150"/>
      <c r="H267" s="150"/>
    </row>
    <row r="268" spans="1:8" ht="21">
      <c r="A268" s="150"/>
      <c r="B268" s="150"/>
      <c r="C268" s="150"/>
      <c r="D268" s="150"/>
      <c r="E268" s="150"/>
      <c r="F268" s="150"/>
      <c r="G268" s="150"/>
      <c r="H268" s="150"/>
    </row>
    <row r="269" spans="1:8" ht="21">
      <c r="A269" s="150"/>
      <c r="B269" s="150"/>
      <c r="C269" s="150"/>
      <c r="D269" s="150"/>
      <c r="E269" s="150"/>
      <c r="F269" s="150"/>
      <c r="G269" s="150"/>
      <c r="H269" s="150"/>
    </row>
    <row r="270" spans="1:8" ht="21">
      <c r="A270" s="150"/>
      <c r="B270" s="150"/>
      <c r="C270" s="150"/>
      <c r="D270" s="150"/>
      <c r="E270" s="150"/>
      <c r="F270" s="150"/>
      <c r="G270" s="150"/>
      <c r="H270" s="150"/>
    </row>
    <row r="271" spans="1:8" ht="21">
      <c r="A271" s="150"/>
      <c r="B271" s="150"/>
      <c r="C271" s="150"/>
      <c r="D271" s="150"/>
      <c r="E271" s="150"/>
      <c r="F271" s="150"/>
      <c r="G271" s="150"/>
      <c r="H271" s="150"/>
    </row>
    <row r="272" spans="1:8" ht="21">
      <c r="A272" s="150"/>
      <c r="B272" s="150"/>
      <c r="C272" s="150"/>
      <c r="D272" s="150"/>
      <c r="E272" s="150"/>
      <c r="F272" s="150"/>
      <c r="G272" s="150"/>
      <c r="H272" s="150"/>
    </row>
    <row r="273" spans="1:8" ht="21">
      <c r="A273" s="150"/>
      <c r="B273" s="150"/>
      <c r="C273" s="150"/>
      <c r="D273" s="150"/>
      <c r="E273" s="150"/>
      <c r="F273" s="150"/>
      <c r="G273" s="150"/>
      <c r="H273" s="150"/>
    </row>
    <row r="274" spans="1:8" ht="21">
      <c r="A274" s="150"/>
      <c r="B274" s="150"/>
      <c r="C274" s="150"/>
      <c r="D274" s="150"/>
      <c r="E274" s="150"/>
      <c r="F274" s="150"/>
      <c r="G274" s="150"/>
      <c r="H274" s="150"/>
    </row>
    <row r="275" spans="1:8" ht="21">
      <c r="A275" s="150"/>
      <c r="B275" s="150"/>
      <c r="C275" s="150"/>
      <c r="D275" s="150"/>
      <c r="E275" s="150"/>
      <c r="F275" s="150"/>
      <c r="G275" s="150"/>
      <c r="H275" s="150"/>
    </row>
    <row r="276" spans="1:8" ht="21">
      <c r="A276" s="150"/>
      <c r="B276" s="150"/>
      <c r="C276" s="150"/>
      <c r="D276" s="150"/>
      <c r="E276" s="150"/>
      <c r="F276" s="150"/>
      <c r="G276" s="150"/>
      <c r="H276" s="150"/>
    </row>
    <row r="277" spans="1:8" ht="21">
      <c r="A277" s="150"/>
      <c r="B277" s="150"/>
      <c r="C277" s="150"/>
      <c r="D277" s="150"/>
      <c r="E277" s="150"/>
      <c r="F277" s="150"/>
      <c r="G277" s="150"/>
      <c r="H277" s="150"/>
    </row>
    <row r="278" spans="1:8" ht="21">
      <c r="A278" s="150"/>
      <c r="B278" s="150"/>
      <c r="C278" s="150"/>
      <c r="D278" s="150"/>
      <c r="E278" s="150"/>
      <c r="F278" s="150"/>
      <c r="G278" s="150"/>
      <c r="H278" s="150"/>
    </row>
    <row r="279" spans="1:8" ht="21">
      <c r="A279" s="150"/>
      <c r="B279" s="150"/>
      <c r="C279" s="150"/>
      <c r="D279" s="150"/>
      <c r="E279" s="150"/>
      <c r="F279" s="150"/>
      <c r="G279" s="150"/>
      <c r="H279" s="150"/>
    </row>
    <row r="280" spans="1:8" ht="21">
      <c r="A280" s="150"/>
      <c r="B280" s="150"/>
      <c r="C280" s="150"/>
      <c r="D280" s="150"/>
      <c r="E280" s="150"/>
      <c r="F280" s="150"/>
      <c r="G280" s="150"/>
      <c r="H280" s="150"/>
    </row>
    <row r="281" spans="1:8" ht="21">
      <c r="A281" s="150"/>
      <c r="B281" s="150"/>
      <c r="C281" s="150"/>
      <c r="D281" s="150"/>
      <c r="E281" s="150"/>
      <c r="F281" s="150"/>
      <c r="G281" s="150"/>
      <c r="H281" s="150"/>
    </row>
    <row r="282" spans="1:8" ht="21">
      <c r="A282" s="150"/>
      <c r="B282" s="150"/>
      <c r="C282" s="150"/>
      <c r="D282" s="150"/>
      <c r="E282" s="150"/>
      <c r="F282" s="150"/>
      <c r="G282" s="150"/>
      <c r="H282" s="150"/>
    </row>
    <row r="283" spans="1:8" ht="21">
      <c r="A283" s="150"/>
      <c r="B283" s="150"/>
      <c r="C283" s="150"/>
      <c r="D283" s="150"/>
      <c r="E283" s="150"/>
      <c r="F283" s="150"/>
      <c r="G283" s="150"/>
      <c r="H283" s="150"/>
    </row>
    <row r="284" spans="1:8" ht="21">
      <c r="A284" s="150"/>
      <c r="B284" s="150"/>
      <c r="C284" s="150"/>
      <c r="D284" s="150"/>
      <c r="E284" s="150"/>
      <c r="F284" s="150"/>
      <c r="G284" s="150"/>
      <c r="H284" s="150"/>
    </row>
    <row r="285" spans="1:8" ht="21">
      <c r="A285" s="150"/>
      <c r="B285" s="150"/>
      <c r="C285" s="150"/>
      <c r="D285" s="150"/>
      <c r="E285" s="150"/>
      <c r="F285" s="150"/>
      <c r="G285" s="150"/>
      <c r="H285" s="150"/>
    </row>
    <row r="286" spans="1:8" ht="21">
      <c r="A286" s="150"/>
      <c r="B286" s="150"/>
      <c r="C286" s="150"/>
      <c r="D286" s="150"/>
      <c r="E286" s="150"/>
      <c r="F286" s="150"/>
      <c r="G286" s="150"/>
      <c r="H286" s="150"/>
    </row>
    <row r="287" spans="1:8" ht="21">
      <c r="A287" s="150"/>
      <c r="B287" s="150"/>
      <c r="C287" s="150"/>
      <c r="D287" s="150"/>
      <c r="E287" s="150"/>
      <c r="F287" s="150"/>
      <c r="G287" s="150"/>
      <c r="H287" s="150"/>
    </row>
    <row r="289" spans="1:8" ht="21">
      <c r="A289" s="150"/>
      <c r="B289" s="150"/>
      <c r="C289" s="150"/>
      <c r="D289" s="150"/>
      <c r="E289" s="150"/>
      <c r="F289" s="150"/>
      <c r="G289" s="150"/>
      <c r="H289" s="150"/>
    </row>
    <row r="290" spans="1:8" ht="21">
      <c r="A290" s="150"/>
      <c r="B290" s="150"/>
      <c r="C290" s="150"/>
      <c r="D290" s="150"/>
      <c r="E290" s="150"/>
      <c r="F290" s="150"/>
      <c r="G290" s="150"/>
      <c r="H290" s="150"/>
    </row>
    <row r="291" spans="1:8" ht="21">
      <c r="A291" s="150"/>
      <c r="B291" s="150"/>
      <c r="C291" s="150"/>
      <c r="D291" s="150"/>
      <c r="E291" s="150"/>
      <c r="F291" s="150"/>
      <c r="G291" s="150"/>
      <c r="H291" s="150"/>
    </row>
    <row r="292" spans="1:8" ht="21">
      <c r="A292" s="150"/>
      <c r="B292" s="150"/>
      <c r="C292" s="150"/>
      <c r="D292" s="150"/>
      <c r="E292" s="150"/>
      <c r="F292" s="150"/>
      <c r="G292" s="150"/>
      <c r="H292" s="150"/>
    </row>
    <row r="293" spans="1:8" ht="21">
      <c r="A293" s="150"/>
      <c r="B293" s="150"/>
      <c r="C293" s="150"/>
      <c r="D293" s="150"/>
      <c r="E293" s="150"/>
      <c r="F293" s="150"/>
      <c r="G293" s="150"/>
      <c r="H293" s="150"/>
    </row>
    <row r="294" spans="1:8" ht="21">
      <c r="A294" s="150"/>
      <c r="B294" s="150"/>
      <c r="C294" s="150"/>
      <c r="D294" s="150"/>
      <c r="E294" s="150"/>
      <c r="F294" s="150"/>
      <c r="G294" s="150"/>
      <c r="H294" s="150"/>
    </row>
    <row r="295" spans="1:8" ht="21">
      <c r="A295" s="150"/>
      <c r="B295" s="150"/>
      <c r="C295" s="150"/>
      <c r="D295" s="150"/>
      <c r="E295" s="150"/>
      <c r="F295" s="150"/>
      <c r="G295" s="150"/>
      <c r="H295" s="150"/>
    </row>
    <row r="296" spans="1:8" ht="21">
      <c r="A296" s="150"/>
      <c r="B296" s="150"/>
      <c r="C296" s="150"/>
      <c r="D296" s="150"/>
      <c r="E296" s="150"/>
      <c r="F296" s="150"/>
      <c r="G296" s="150"/>
      <c r="H296" s="150"/>
    </row>
    <row r="297" spans="1:8" ht="21">
      <c r="A297" s="150"/>
      <c r="B297" s="150"/>
      <c r="C297" s="150"/>
      <c r="D297" s="150"/>
      <c r="E297" s="150"/>
      <c r="F297" s="150"/>
      <c r="G297" s="150"/>
      <c r="H297" s="150"/>
    </row>
    <row r="298" spans="1:8" ht="21">
      <c r="A298" s="150"/>
      <c r="B298" s="150"/>
      <c r="C298" s="150"/>
      <c r="D298" s="150"/>
      <c r="E298" s="150"/>
      <c r="F298" s="150"/>
      <c r="G298" s="150"/>
      <c r="H298" s="150"/>
    </row>
    <row r="299" spans="1:8" ht="21">
      <c r="A299" s="150"/>
      <c r="B299" s="150"/>
      <c r="C299" s="150"/>
      <c r="D299" s="150"/>
      <c r="E299" s="150"/>
      <c r="F299" s="150"/>
      <c r="G299" s="150"/>
      <c r="H299" s="150"/>
    </row>
    <row r="300" spans="1:8" ht="21">
      <c r="A300" s="150"/>
      <c r="B300" s="150"/>
      <c r="C300" s="150"/>
      <c r="D300" s="150"/>
      <c r="E300" s="150"/>
      <c r="F300" s="150"/>
      <c r="G300" s="150"/>
      <c r="H300" s="150"/>
    </row>
    <row r="301" spans="1:8" ht="21">
      <c r="A301" s="150"/>
      <c r="B301" s="150"/>
      <c r="C301" s="150"/>
      <c r="D301" s="150"/>
      <c r="E301" s="150"/>
      <c r="F301" s="150"/>
      <c r="G301" s="150"/>
      <c r="H301" s="150"/>
    </row>
    <row r="302" spans="1:8" ht="21">
      <c r="A302" s="150"/>
      <c r="B302" s="150"/>
      <c r="C302" s="150"/>
      <c r="D302" s="150"/>
      <c r="E302" s="150"/>
      <c r="F302" s="150"/>
      <c r="G302" s="150"/>
      <c r="H302" s="150"/>
    </row>
    <row r="303" spans="1:8" ht="21">
      <c r="A303" s="150"/>
      <c r="B303" s="150"/>
      <c r="C303" s="150"/>
      <c r="D303" s="150"/>
      <c r="E303" s="150"/>
      <c r="F303" s="150"/>
      <c r="G303" s="150"/>
      <c r="H303" s="150"/>
    </row>
    <row r="304" spans="1:8" ht="21">
      <c r="A304" s="150"/>
      <c r="B304" s="150"/>
      <c r="C304" s="150"/>
      <c r="D304" s="150"/>
      <c r="E304" s="150"/>
      <c r="F304" s="150"/>
      <c r="G304" s="150"/>
      <c r="H304" s="150"/>
    </row>
    <row r="305" spans="1:8" ht="21">
      <c r="A305" s="150"/>
      <c r="B305" s="150"/>
      <c r="C305" s="150"/>
      <c r="D305" s="150"/>
      <c r="E305" s="150"/>
      <c r="F305" s="150"/>
      <c r="G305" s="150"/>
      <c r="H305" s="150"/>
    </row>
    <row r="306" spans="1:8" ht="21">
      <c r="A306" s="150"/>
      <c r="B306" s="150"/>
      <c r="C306" s="150"/>
      <c r="D306" s="150"/>
      <c r="E306" s="150"/>
      <c r="F306" s="150"/>
      <c r="G306" s="150"/>
      <c r="H306" s="150"/>
    </row>
    <row r="307" spans="1:8" ht="21">
      <c r="A307" s="150"/>
      <c r="B307" s="150"/>
      <c r="C307" s="150"/>
      <c r="D307" s="150"/>
      <c r="E307" s="150"/>
      <c r="F307" s="150"/>
      <c r="G307" s="150"/>
      <c r="H307" s="150"/>
    </row>
    <row r="308" spans="1:8" ht="21">
      <c r="A308" s="150"/>
      <c r="B308" s="150"/>
      <c r="C308" s="150"/>
      <c r="D308" s="150"/>
      <c r="E308" s="150"/>
      <c r="F308" s="150"/>
      <c r="G308" s="150"/>
      <c r="H308" s="150"/>
    </row>
    <row r="309" spans="1:8" ht="21">
      <c r="A309" s="150"/>
      <c r="B309" s="150"/>
      <c r="C309" s="150"/>
      <c r="D309" s="150"/>
      <c r="E309" s="150"/>
      <c r="F309" s="150"/>
      <c r="G309" s="150"/>
      <c r="H309" s="150"/>
    </row>
    <row r="310" spans="1:8" ht="21">
      <c r="A310" s="150"/>
      <c r="B310" s="150"/>
      <c r="C310" s="150"/>
      <c r="D310" s="150"/>
      <c r="E310" s="150"/>
      <c r="F310" s="150"/>
      <c r="G310" s="150"/>
      <c r="H310" s="150"/>
    </row>
    <row r="311" spans="1:8" ht="21">
      <c r="A311" s="150"/>
      <c r="B311" s="150"/>
      <c r="C311" s="150"/>
      <c r="D311" s="150"/>
      <c r="E311" s="150"/>
      <c r="F311" s="150"/>
      <c r="G311" s="150"/>
      <c r="H311" s="150"/>
    </row>
    <row r="312" spans="1:8" ht="21">
      <c r="A312" s="150"/>
      <c r="B312" s="150"/>
      <c r="C312" s="150"/>
      <c r="D312" s="150"/>
      <c r="E312" s="150"/>
      <c r="F312" s="150"/>
      <c r="G312" s="150"/>
      <c r="H312" s="150"/>
    </row>
    <row r="313" spans="1:8" ht="21">
      <c r="A313" s="150"/>
      <c r="B313" s="150"/>
      <c r="C313" s="150"/>
      <c r="D313" s="150"/>
      <c r="E313" s="150"/>
      <c r="F313" s="150"/>
      <c r="G313" s="150"/>
      <c r="H313" s="150"/>
    </row>
    <row r="314" spans="1:8" ht="21">
      <c r="A314" s="150"/>
      <c r="B314" s="150"/>
      <c r="C314" s="150"/>
      <c r="D314" s="150"/>
      <c r="E314" s="150"/>
      <c r="F314" s="150"/>
      <c r="G314" s="150"/>
      <c r="H314" s="150"/>
    </row>
    <row r="315" spans="1:8" ht="21">
      <c r="A315" s="150"/>
      <c r="B315" s="150"/>
      <c r="C315" s="150"/>
      <c r="D315" s="150"/>
      <c r="E315" s="150"/>
      <c r="F315" s="150"/>
      <c r="G315" s="150"/>
      <c r="H315" s="150"/>
    </row>
    <row r="316" spans="1:8" ht="21">
      <c r="A316" s="150"/>
      <c r="B316" s="150"/>
      <c r="C316" s="150"/>
      <c r="D316" s="150"/>
      <c r="E316" s="150"/>
      <c r="F316" s="150"/>
      <c r="G316" s="150"/>
      <c r="H316" s="150"/>
    </row>
    <row r="317" spans="1:8" ht="21">
      <c r="A317" s="150"/>
      <c r="B317" s="150"/>
      <c r="C317" s="150"/>
      <c r="D317" s="150"/>
      <c r="E317" s="150"/>
      <c r="F317" s="150"/>
      <c r="G317" s="150"/>
      <c r="H317" s="150"/>
    </row>
    <row r="318" spans="1:8" ht="21">
      <c r="A318" s="150"/>
      <c r="B318" s="150"/>
      <c r="C318" s="150"/>
      <c r="D318" s="150"/>
      <c r="E318" s="150"/>
      <c r="F318" s="150"/>
      <c r="G318" s="150"/>
      <c r="H318" s="150"/>
    </row>
    <row r="319" spans="1:8" ht="21">
      <c r="A319" s="150"/>
      <c r="B319" s="150"/>
      <c r="C319" s="150"/>
      <c r="D319" s="150"/>
      <c r="E319" s="150"/>
      <c r="F319" s="150"/>
      <c r="G319" s="150"/>
      <c r="H319" s="150"/>
    </row>
    <row r="320" spans="1:8" ht="21">
      <c r="A320" s="150"/>
      <c r="B320" s="150"/>
      <c r="C320" s="150"/>
      <c r="D320" s="150"/>
      <c r="E320" s="150"/>
      <c r="F320" s="150"/>
      <c r="G320" s="150"/>
      <c r="H320" s="150"/>
    </row>
    <row r="321" spans="1:8" ht="21">
      <c r="A321" s="150"/>
      <c r="B321" s="150"/>
      <c r="C321" s="150"/>
      <c r="D321" s="150"/>
      <c r="E321" s="150"/>
      <c r="F321" s="150"/>
      <c r="G321" s="150"/>
      <c r="H321" s="150"/>
    </row>
    <row r="322" spans="1:8" ht="21">
      <c r="A322" s="150"/>
      <c r="B322" s="150"/>
      <c r="C322" s="150"/>
      <c r="D322" s="150"/>
      <c r="E322" s="150"/>
      <c r="F322" s="150"/>
      <c r="G322" s="150"/>
      <c r="H322" s="150"/>
    </row>
    <row r="323" spans="1:8" ht="21">
      <c r="A323" s="150"/>
      <c r="B323" s="150"/>
      <c r="C323" s="150"/>
      <c r="D323" s="150"/>
      <c r="E323" s="150"/>
      <c r="F323" s="150"/>
      <c r="G323" s="150"/>
      <c r="H323" s="150"/>
    </row>
    <row r="324" spans="1:8" ht="21">
      <c r="A324" s="150"/>
      <c r="B324" s="150"/>
      <c r="C324" s="150"/>
      <c r="D324" s="150"/>
      <c r="E324" s="150"/>
      <c r="F324" s="150"/>
      <c r="G324" s="150"/>
      <c r="H324" s="150"/>
    </row>
    <row r="325" spans="1:8" ht="21">
      <c r="A325" s="150"/>
      <c r="B325" s="150"/>
      <c r="C325" s="150"/>
      <c r="D325" s="150"/>
      <c r="E325" s="150"/>
      <c r="F325" s="150"/>
      <c r="G325" s="150"/>
      <c r="H325" s="150"/>
    </row>
    <row r="326" spans="1:8" ht="21">
      <c r="A326" s="150"/>
      <c r="B326" s="150"/>
      <c r="C326" s="150"/>
      <c r="D326" s="150"/>
      <c r="E326" s="150"/>
      <c r="F326" s="150"/>
      <c r="G326" s="150"/>
      <c r="H326" s="150"/>
    </row>
    <row r="327" spans="1:8" ht="21">
      <c r="A327" s="150"/>
      <c r="B327" s="150"/>
      <c r="C327" s="150"/>
      <c r="D327" s="150"/>
      <c r="E327" s="150"/>
      <c r="F327" s="150"/>
      <c r="G327" s="150"/>
      <c r="H327" s="150"/>
    </row>
    <row r="328" spans="1:8" ht="21">
      <c r="A328" s="150"/>
      <c r="B328" s="150"/>
      <c r="C328" s="150"/>
      <c r="D328" s="150"/>
      <c r="E328" s="150"/>
      <c r="F328" s="150"/>
      <c r="G328" s="150"/>
      <c r="H328" s="150"/>
    </row>
    <row r="330" spans="1:8" ht="21">
      <c r="A330" s="150"/>
      <c r="B330" s="150"/>
      <c r="C330" s="150"/>
      <c r="D330" s="150"/>
      <c r="E330" s="150"/>
      <c r="F330" s="150"/>
      <c r="G330" s="150"/>
      <c r="H330" s="150"/>
    </row>
    <row r="331" spans="1:8" ht="21">
      <c r="A331" s="150"/>
      <c r="B331" s="150"/>
      <c r="C331" s="150"/>
      <c r="D331" s="150"/>
      <c r="E331" s="150"/>
      <c r="F331" s="150"/>
      <c r="G331" s="150"/>
      <c r="H331" s="150"/>
    </row>
    <row r="332" spans="1:8" ht="21">
      <c r="A332" s="150"/>
      <c r="B332" s="150"/>
      <c r="C332" s="150"/>
      <c r="D332" s="150"/>
      <c r="E332" s="150"/>
      <c r="F332" s="150"/>
      <c r="G332" s="150"/>
      <c r="H332" s="150"/>
    </row>
    <row r="333" spans="1:8" ht="21">
      <c r="A333" s="150"/>
      <c r="B333" s="150"/>
      <c r="C333" s="150"/>
      <c r="D333" s="150"/>
      <c r="E333" s="150"/>
      <c r="F333" s="150"/>
      <c r="G333" s="150"/>
      <c r="H333" s="150"/>
    </row>
    <row r="334" spans="1:8" ht="21">
      <c r="A334" s="150"/>
      <c r="B334" s="150"/>
      <c r="C334" s="150"/>
      <c r="D334" s="150"/>
      <c r="E334" s="150"/>
      <c r="F334" s="150"/>
      <c r="G334" s="150"/>
      <c r="H334" s="150"/>
    </row>
    <row r="335" spans="1:8" ht="21">
      <c r="A335" s="150"/>
      <c r="B335" s="150"/>
      <c r="C335" s="150"/>
      <c r="D335" s="150"/>
      <c r="E335" s="150"/>
      <c r="F335" s="150"/>
      <c r="G335" s="150"/>
      <c r="H335" s="150"/>
    </row>
    <row r="336" spans="1:8" ht="21">
      <c r="A336" s="150"/>
      <c r="B336" s="150"/>
      <c r="C336" s="150"/>
      <c r="D336" s="150"/>
      <c r="E336" s="150"/>
      <c r="F336" s="150"/>
      <c r="G336" s="150"/>
      <c r="H336" s="150"/>
    </row>
    <row r="337" spans="1:8" ht="21">
      <c r="A337" s="150"/>
      <c r="B337" s="150"/>
      <c r="C337" s="150"/>
      <c r="D337" s="150"/>
      <c r="E337" s="150"/>
      <c r="F337" s="150"/>
      <c r="G337" s="150"/>
      <c r="H337" s="150"/>
    </row>
    <row r="338" spans="1:8" ht="21">
      <c r="A338" s="150"/>
      <c r="B338" s="150"/>
      <c r="C338" s="150"/>
      <c r="D338" s="150"/>
      <c r="E338" s="150"/>
      <c r="F338" s="150"/>
      <c r="G338" s="150"/>
      <c r="H338" s="150"/>
    </row>
    <row r="339" spans="1:8" ht="21">
      <c r="A339" s="150"/>
      <c r="B339" s="150"/>
      <c r="C339" s="150"/>
      <c r="D339" s="150"/>
      <c r="E339" s="150"/>
      <c r="F339" s="150"/>
      <c r="G339" s="150"/>
      <c r="H339" s="150"/>
    </row>
    <row r="340" spans="1:8" ht="21">
      <c r="A340" s="150"/>
      <c r="B340" s="150"/>
      <c r="C340" s="150"/>
      <c r="D340" s="150"/>
      <c r="E340" s="150"/>
      <c r="F340" s="150"/>
      <c r="G340" s="150"/>
      <c r="H340" s="150"/>
    </row>
    <row r="341" spans="1:8" ht="21">
      <c r="A341" s="150"/>
      <c r="B341" s="150"/>
      <c r="C341" s="150"/>
      <c r="D341" s="150"/>
      <c r="E341" s="150"/>
      <c r="F341" s="150"/>
      <c r="G341" s="150"/>
      <c r="H341" s="150"/>
    </row>
    <row r="342" spans="1:8" ht="21">
      <c r="A342" s="150"/>
      <c r="B342" s="150"/>
      <c r="C342" s="150"/>
      <c r="D342" s="150"/>
      <c r="E342" s="150"/>
      <c r="F342" s="150"/>
      <c r="G342" s="150"/>
      <c r="H342" s="150"/>
    </row>
    <row r="343" spans="1:8" ht="21">
      <c r="A343" s="150"/>
      <c r="B343" s="150"/>
      <c r="C343" s="150"/>
      <c r="D343" s="150"/>
      <c r="E343" s="150"/>
      <c r="F343" s="150"/>
      <c r="G343" s="150"/>
      <c r="H343" s="150"/>
    </row>
    <row r="344" spans="1:8" ht="21">
      <c r="A344" s="150"/>
      <c r="B344" s="150"/>
      <c r="C344" s="150"/>
      <c r="D344" s="150"/>
      <c r="E344" s="150"/>
      <c r="F344" s="150"/>
      <c r="G344" s="150"/>
      <c r="H344" s="150"/>
    </row>
    <row r="345" spans="1:8" ht="21">
      <c r="A345" s="150"/>
      <c r="B345" s="150"/>
      <c r="C345" s="150"/>
      <c r="D345" s="150"/>
      <c r="E345" s="150"/>
      <c r="F345" s="150"/>
      <c r="G345" s="150"/>
      <c r="H345" s="150"/>
    </row>
    <row r="346" spans="1:8" ht="21">
      <c r="A346" s="150"/>
      <c r="B346" s="150"/>
      <c r="C346" s="150"/>
      <c r="D346" s="150"/>
      <c r="E346" s="150"/>
      <c r="F346" s="150"/>
      <c r="G346" s="150"/>
      <c r="H346" s="150"/>
    </row>
    <row r="347" spans="1:8" ht="21">
      <c r="A347" s="150"/>
      <c r="B347" s="150"/>
      <c r="C347" s="150"/>
      <c r="D347" s="150"/>
      <c r="E347" s="150"/>
      <c r="F347" s="150"/>
      <c r="G347" s="150"/>
      <c r="H347" s="150"/>
    </row>
    <row r="348" spans="1:8" ht="21">
      <c r="A348" s="150"/>
      <c r="B348" s="150"/>
      <c r="C348" s="150"/>
      <c r="D348" s="150"/>
      <c r="E348" s="150"/>
      <c r="F348" s="150"/>
      <c r="G348" s="150"/>
      <c r="H348" s="150"/>
    </row>
    <row r="349" spans="1:8" ht="21">
      <c r="A349" s="150"/>
      <c r="B349" s="150"/>
      <c r="C349" s="150"/>
      <c r="D349" s="150"/>
      <c r="E349" s="150"/>
      <c r="F349" s="150"/>
      <c r="G349" s="150"/>
      <c r="H349" s="150"/>
    </row>
    <row r="350" spans="1:8" ht="21">
      <c r="A350" s="150"/>
      <c r="B350" s="150"/>
      <c r="C350" s="150"/>
      <c r="D350" s="150"/>
      <c r="E350" s="150"/>
      <c r="F350" s="150"/>
      <c r="G350" s="150"/>
      <c r="H350" s="150"/>
    </row>
    <row r="351" spans="1:8" ht="21">
      <c r="A351" s="150"/>
      <c r="B351" s="150"/>
      <c r="C351" s="150"/>
      <c r="D351" s="150"/>
      <c r="E351" s="150"/>
      <c r="F351" s="150"/>
      <c r="G351" s="150"/>
      <c r="H351" s="150"/>
    </row>
    <row r="352" spans="1:8" ht="21">
      <c r="A352" s="150"/>
      <c r="B352" s="150"/>
      <c r="C352" s="150"/>
      <c r="D352" s="150"/>
      <c r="E352" s="150"/>
      <c r="F352" s="150"/>
      <c r="G352" s="150"/>
      <c r="H352" s="150"/>
    </row>
    <row r="353" spans="1:8" ht="21">
      <c r="A353" s="150"/>
      <c r="B353" s="150"/>
      <c r="C353" s="150"/>
      <c r="D353" s="150"/>
      <c r="E353" s="150"/>
      <c r="F353" s="150"/>
      <c r="G353" s="150"/>
      <c r="H353" s="150"/>
    </row>
    <row r="354" spans="1:8" ht="21">
      <c r="A354" s="150"/>
      <c r="B354" s="150"/>
      <c r="C354" s="150"/>
      <c r="D354" s="150"/>
      <c r="E354" s="150"/>
      <c r="F354" s="150"/>
      <c r="G354" s="150"/>
      <c r="H354" s="150"/>
    </row>
    <row r="355" spans="1:8" ht="21">
      <c r="A355" s="150"/>
      <c r="B355" s="150"/>
      <c r="C355" s="150"/>
      <c r="D355" s="150"/>
      <c r="E355" s="150"/>
      <c r="F355" s="150"/>
      <c r="G355" s="150"/>
      <c r="H355" s="150"/>
    </row>
    <row r="356" spans="1:8" ht="21">
      <c r="A356" s="150"/>
      <c r="B356" s="150"/>
      <c r="C356" s="150"/>
      <c r="D356" s="150"/>
      <c r="E356" s="150"/>
      <c r="F356" s="150"/>
      <c r="G356" s="150"/>
      <c r="H356" s="150"/>
    </row>
    <row r="357" spans="1:8" ht="21">
      <c r="A357" s="150"/>
      <c r="B357" s="150"/>
      <c r="C357" s="150"/>
      <c r="D357" s="150"/>
      <c r="E357" s="150"/>
      <c r="F357" s="150"/>
      <c r="G357" s="150"/>
      <c r="H357" s="150"/>
    </row>
    <row r="358" spans="1:8" ht="21">
      <c r="A358" s="150"/>
      <c r="B358" s="150"/>
      <c r="C358" s="150"/>
      <c r="D358" s="150"/>
      <c r="E358" s="150"/>
      <c r="F358" s="150"/>
      <c r="G358" s="150"/>
      <c r="H358" s="150"/>
    </row>
    <row r="359" spans="1:8" ht="21">
      <c r="A359" s="150"/>
      <c r="B359" s="150"/>
      <c r="C359" s="150"/>
      <c r="D359" s="150"/>
      <c r="E359" s="150"/>
      <c r="F359" s="150"/>
      <c r="G359" s="150"/>
      <c r="H359" s="150"/>
    </row>
    <row r="360" spans="1:8" ht="21">
      <c r="A360" s="150"/>
      <c r="B360" s="150"/>
      <c r="C360" s="150"/>
      <c r="D360" s="150"/>
      <c r="E360" s="150"/>
      <c r="F360" s="150"/>
      <c r="G360" s="150"/>
      <c r="H360" s="150"/>
    </row>
    <row r="361" spans="1:8" ht="21">
      <c r="A361" s="150"/>
      <c r="B361" s="150"/>
      <c r="C361" s="150"/>
      <c r="D361" s="150"/>
      <c r="E361" s="150"/>
      <c r="F361" s="150"/>
      <c r="G361" s="150"/>
      <c r="H361" s="150"/>
    </row>
    <row r="362" spans="1:8" ht="21">
      <c r="A362" s="150"/>
      <c r="B362" s="150"/>
      <c r="C362" s="150"/>
      <c r="D362" s="150"/>
      <c r="E362" s="150"/>
      <c r="F362" s="150"/>
      <c r="G362" s="150"/>
      <c r="H362" s="150"/>
    </row>
    <row r="363" spans="1:8" ht="21">
      <c r="A363" s="150"/>
      <c r="B363" s="150"/>
      <c r="C363" s="150"/>
      <c r="D363" s="150"/>
      <c r="E363" s="150"/>
      <c r="F363" s="150"/>
      <c r="G363" s="150"/>
      <c r="H363" s="150"/>
    </row>
    <row r="364" spans="1:8" ht="21">
      <c r="A364" s="150"/>
      <c r="B364" s="150"/>
      <c r="C364" s="150"/>
      <c r="D364" s="150"/>
      <c r="E364" s="150"/>
      <c r="F364" s="150"/>
      <c r="G364" s="150"/>
      <c r="H364" s="150"/>
    </row>
    <row r="365" spans="1:8" ht="21">
      <c r="A365" s="150"/>
      <c r="B365" s="150"/>
      <c r="C365" s="150"/>
      <c r="D365" s="150"/>
      <c r="E365" s="150"/>
      <c r="F365" s="150"/>
      <c r="G365" s="150"/>
      <c r="H365" s="150"/>
    </row>
    <row r="366" spans="1:8" ht="21">
      <c r="A366" s="150"/>
      <c r="B366" s="150"/>
      <c r="C366" s="150"/>
      <c r="D366" s="150"/>
      <c r="E366" s="150"/>
      <c r="F366" s="150"/>
      <c r="G366" s="150"/>
      <c r="H366" s="150"/>
    </row>
    <row r="367" spans="1:8" ht="21">
      <c r="A367" s="150"/>
      <c r="B367" s="150"/>
      <c r="C367" s="150"/>
      <c r="D367" s="150"/>
      <c r="E367" s="150"/>
      <c r="F367" s="150"/>
      <c r="G367" s="150"/>
      <c r="H367" s="150"/>
    </row>
    <row r="368" spans="1:8" ht="21">
      <c r="A368" s="150"/>
      <c r="B368" s="150"/>
      <c r="C368" s="150"/>
      <c r="D368" s="150"/>
      <c r="E368" s="150"/>
      <c r="F368" s="150"/>
      <c r="G368" s="150"/>
      <c r="H368" s="150"/>
    </row>
    <row r="369" spans="1:8" ht="21">
      <c r="A369" s="150"/>
      <c r="B369" s="150"/>
      <c r="C369" s="150"/>
      <c r="D369" s="150"/>
      <c r="E369" s="150"/>
      <c r="F369" s="150"/>
      <c r="G369" s="150"/>
      <c r="H369" s="150"/>
    </row>
    <row r="371" spans="1:8" ht="21">
      <c r="A371" s="150"/>
      <c r="B371" s="150"/>
      <c r="C371" s="150"/>
      <c r="D371" s="150"/>
      <c r="E371" s="150"/>
      <c r="F371" s="150"/>
      <c r="G371" s="150"/>
      <c r="H371" s="150"/>
    </row>
    <row r="372" spans="1:8" ht="21">
      <c r="A372" s="150"/>
      <c r="B372" s="150"/>
      <c r="C372" s="150"/>
      <c r="D372" s="150"/>
      <c r="E372" s="150"/>
      <c r="F372" s="150"/>
      <c r="G372" s="150"/>
      <c r="H372" s="150"/>
    </row>
    <row r="373" spans="1:8" ht="21">
      <c r="A373" s="150"/>
      <c r="B373" s="150"/>
      <c r="C373" s="150"/>
      <c r="D373" s="150"/>
      <c r="E373" s="150"/>
      <c r="F373" s="150"/>
      <c r="G373" s="150"/>
      <c r="H373" s="150"/>
    </row>
    <row r="374" spans="1:8" ht="21">
      <c r="A374" s="150"/>
      <c r="B374" s="150"/>
      <c r="C374" s="150"/>
      <c r="D374" s="150"/>
      <c r="E374" s="150"/>
      <c r="F374" s="150"/>
      <c r="G374" s="150"/>
      <c r="H374" s="150"/>
    </row>
    <row r="375" spans="1:8" ht="21">
      <c r="A375" s="150"/>
      <c r="B375" s="150"/>
      <c r="C375" s="150"/>
      <c r="D375" s="150"/>
      <c r="E375" s="150"/>
      <c r="F375" s="150"/>
      <c r="G375" s="150"/>
      <c r="H375" s="150"/>
    </row>
    <row r="376" spans="1:8" ht="21">
      <c r="A376" s="150"/>
      <c r="B376" s="150"/>
      <c r="C376" s="150"/>
      <c r="D376" s="150"/>
      <c r="E376" s="150"/>
      <c r="F376" s="150"/>
      <c r="G376" s="150"/>
      <c r="H376" s="150"/>
    </row>
    <row r="377" spans="1:8" ht="21">
      <c r="A377" s="150"/>
      <c r="B377" s="150"/>
      <c r="C377" s="150"/>
      <c r="D377" s="150"/>
      <c r="E377" s="150"/>
      <c r="F377" s="150"/>
      <c r="G377" s="150"/>
      <c r="H377" s="150"/>
    </row>
    <row r="378" spans="1:8" ht="21">
      <c r="A378" s="150"/>
      <c r="B378" s="150"/>
      <c r="C378" s="150"/>
      <c r="D378" s="150"/>
      <c r="E378" s="150"/>
      <c r="F378" s="150"/>
      <c r="G378" s="150"/>
      <c r="H378" s="150"/>
    </row>
    <row r="379" spans="1:8" ht="21">
      <c r="A379" s="150"/>
      <c r="B379" s="150"/>
      <c r="C379" s="150"/>
      <c r="D379" s="150"/>
      <c r="E379" s="150"/>
      <c r="F379" s="150"/>
      <c r="G379" s="150"/>
      <c r="H379" s="150"/>
    </row>
    <row r="380" spans="1:8" ht="21">
      <c r="A380" s="150"/>
      <c r="B380" s="150"/>
      <c r="C380" s="150"/>
      <c r="D380" s="150"/>
      <c r="E380" s="150"/>
      <c r="F380" s="150"/>
      <c r="G380" s="150"/>
      <c r="H380" s="150"/>
    </row>
    <row r="381" spans="1:8" ht="21">
      <c r="A381" s="150"/>
      <c r="B381" s="150"/>
      <c r="C381" s="150"/>
      <c r="D381" s="150"/>
      <c r="E381" s="150"/>
      <c r="F381" s="150"/>
      <c r="G381" s="150"/>
      <c r="H381" s="150"/>
    </row>
    <row r="382" spans="1:8" ht="21">
      <c r="A382" s="150"/>
      <c r="B382" s="150"/>
      <c r="C382" s="150"/>
      <c r="D382" s="150"/>
      <c r="E382" s="150"/>
      <c r="F382" s="150"/>
      <c r="G382" s="150"/>
      <c r="H382" s="150"/>
    </row>
    <row r="383" spans="1:8" ht="21">
      <c r="A383" s="150"/>
      <c r="B383" s="150"/>
      <c r="C383" s="150"/>
      <c r="D383" s="150"/>
      <c r="E383" s="150"/>
      <c r="F383" s="150"/>
      <c r="G383" s="150"/>
      <c r="H383" s="150"/>
    </row>
    <row r="384" spans="1:8" ht="21">
      <c r="A384" s="150"/>
      <c r="B384" s="150"/>
      <c r="C384" s="150"/>
      <c r="D384" s="150"/>
      <c r="E384" s="150"/>
      <c r="F384" s="150"/>
      <c r="G384" s="150"/>
      <c r="H384" s="150"/>
    </row>
    <row r="385" spans="1:8" ht="21">
      <c r="A385" s="150"/>
      <c r="B385" s="150"/>
      <c r="C385" s="150"/>
      <c r="D385" s="150"/>
      <c r="E385" s="150"/>
      <c r="F385" s="150"/>
      <c r="G385" s="150"/>
      <c r="H385" s="150"/>
    </row>
    <row r="386" spans="1:8" ht="21">
      <c r="A386" s="150"/>
      <c r="B386" s="150"/>
      <c r="C386" s="150"/>
      <c r="D386" s="150"/>
      <c r="E386" s="150"/>
      <c r="F386" s="150"/>
      <c r="G386" s="150"/>
      <c r="H386" s="150"/>
    </row>
    <row r="387" spans="1:8" ht="21">
      <c r="A387" s="150"/>
      <c r="B387" s="150"/>
      <c r="C387" s="150"/>
      <c r="D387" s="150"/>
      <c r="E387" s="150"/>
      <c r="F387" s="150"/>
      <c r="G387" s="150"/>
      <c r="H387" s="150"/>
    </row>
    <row r="388" spans="1:8" ht="21">
      <c r="A388" s="150"/>
      <c r="B388" s="150"/>
      <c r="C388" s="150"/>
      <c r="D388" s="150"/>
      <c r="E388" s="150"/>
      <c r="F388" s="150"/>
      <c r="G388" s="150"/>
      <c r="H388" s="150"/>
    </row>
    <row r="389" spans="1:8" ht="21">
      <c r="A389" s="150"/>
      <c r="B389" s="150"/>
      <c r="C389" s="150"/>
      <c r="D389" s="150"/>
      <c r="E389" s="150"/>
      <c r="F389" s="150"/>
      <c r="G389" s="150"/>
      <c r="H389" s="150"/>
    </row>
    <row r="390" spans="1:8" ht="21">
      <c r="A390" s="150"/>
      <c r="B390" s="150"/>
      <c r="C390" s="150"/>
      <c r="D390" s="150"/>
      <c r="E390" s="150"/>
      <c r="F390" s="150"/>
      <c r="G390" s="150"/>
      <c r="H390" s="150"/>
    </row>
    <row r="391" spans="1:8" ht="21">
      <c r="A391" s="150"/>
      <c r="B391" s="150"/>
      <c r="C391" s="150"/>
      <c r="D391" s="150"/>
      <c r="E391" s="150"/>
      <c r="F391" s="150"/>
      <c r="G391" s="150"/>
      <c r="H391" s="150"/>
    </row>
    <row r="392" spans="1:8" ht="21">
      <c r="A392" s="150"/>
      <c r="B392" s="150"/>
      <c r="C392" s="150"/>
      <c r="D392" s="150"/>
      <c r="E392" s="150"/>
      <c r="F392" s="150"/>
      <c r="G392" s="150"/>
      <c r="H392" s="150"/>
    </row>
    <row r="393" spans="1:8" ht="21">
      <c r="A393" s="150"/>
      <c r="B393" s="150"/>
      <c r="C393" s="150"/>
      <c r="D393" s="150"/>
      <c r="E393" s="150"/>
      <c r="F393" s="150"/>
      <c r="G393" s="150"/>
      <c r="H393" s="150"/>
    </row>
    <row r="394" spans="1:8" ht="21">
      <c r="A394" s="150"/>
      <c r="B394" s="150"/>
      <c r="C394" s="150"/>
      <c r="D394" s="150"/>
      <c r="E394" s="150"/>
      <c r="F394" s="150"/>
      <c r="G394" s="150"/>
      <c r="H394" s="150"/>
    </row>
    <row r="395" spans="1:8" ht="21">
      <c r="A395" s="150"/>
      <c r="B395" s="150"/>
      <c r="C395" s="150"/>
      <c r="D395" s="150"/>
      <c r="E395" s="150"/>
      <c r="F395" s="150"/>
      <c r="G395" s="150"/>
      <c r="H395" s="150"/>
    </row>
    <row r="396" spans="1:8" ht="21">
      <c r="A396" s="150"/>
      <c r="B396" s="150"/>
      <c r="C396" s="150"/>
      <c r="D396" s="150"/>
      <c r="E396" s="150"/>
      <c r="F396" s="150"/>
      <c r="G396" s="150"/>
      <c r="H396" s="150"/>
    </row>
    <row r="397" spans="1:8" ht="21">
      <c r="A397" s="150"/>
      <c r="B397" s="150"/>
      <c r="C397" s="150"/>
      <c r="D397" s="150"/>
      <c r="E397" s="150"/>
      <c r="F397" s="150"/>
      <c r="G397" s="150"/>
      <c r="H397" s="150"/>
    </row>
    <row r="398" spans="1:8" ht="21">
      <c r="A398" s="150"/>
      <c r="B398" s="150"/>
      <c r="C398" s="150"/>
      <c r="D398" s="150"/>
      <c r="E398" s="150"/>
      <c r="F398" s="150"/>
      <c r="G398" s="150"/>
      <c r="H398" s="150"/>
    </row>
    <row r="399" spans="1:8" ht="21">
      <c r="A399" s="150"/>
      <c r="B399" s="150"/>
      <c r="C399" s="150"/>
      <c r="D399" s="150"/>
      <c r="E399" s="150"/>
      <c r="F399" s="150"/>
      <c r="G399" s="150"/>
      <c r="H399" s="150"/>
    </row>
    <row r="400" spans="1:8" ht="21">
      <c r="A400" s="150"/>
      <c r="B400" s="150"/>
      <c r="C400" s="150"/>
      <c r="D400" s="150"/>
      <c r="E400" s="150"/>
      <c r="F400" s="150"/>
      <c r="G400" s="150"/>
      <c r="H400" s="150"/>
    </row>
    <row r="401" spans="1:8" ht="21">
      <c r="A401" s="150"/>
      <c r="B401" s="150"/>
      <c r="C401" s="150"/>
      <c r="D401" s="150"/>
      <c r="E401" s="150"/>
      <c r="F401" s="150"/>
      <c r="G401" s="150"/>
      <c r="H401" s="150"/>
    </row>
    <row r="402" spans="1:8" ht="21">
      <c r="A402" s="150"/>
      <c r="B402" s="150"/>
      <c r="C402" s="150"/>
      <c r="D402" s="150"/>
      <c r="E402" s="150"/>
      <c r="F402" s="150"/>
      <c r="G402" s="150"/>
      <c r="H402" s="150"/>
    </row>
    <row r="403" spans="1:8" ht="21">
      <c r="A403" s="150"/>
      <c r="B403" s="150"/>
      <c r="C403" s="150"/>
      <c r="D403" s="150"/>
      <c r="E403" s="150"/>
      <c r="F403" s="150"/>
      <c r="G403" s="150"/>
      <c r="H403" s="150"/>
    </row>
    <row r="404" spans="1:8" ht="21">
      <c r="A404" s="150"/>
      <c r="B404" s="150"/>
      <c r="C404" s="150"/>
      <c r="D404" s="150"/>
      <c r="E404" s="150"/>
      <c r="F404" s="150"/>
      <c r="G404" s="150"/>
      <c r="H404" s="150"/>
    </row>
    <row r="405" spans="1:8" ht="21">
      <c r="A405" s="150"/>
      <c r="B405" s="150"/>
      <c r="C405" s="150"/>
      <c r="D405" s="150"/>
      <c r="E405" s="150"/>
      <c r="F405" s="150"/>
      <c r="G405" s="150"/>
      <c r="H405" s="150"/>
    </row>
    <row r="406" spans="1:8" ht="21">
      <c r="A406" s="150"/>
      <c r="B406" s="150"/>
      <c r="C406" s="150"/>
      <c r="D406" s="150"/>
      <c r="E406" s="150"/>
      <c r="F406" s="150"/>
      <c r="G406" s="150"/>
      <c r="H406" s="150"/>
    </row>
    <row r="407" spans="1:8" ht="21">
      <c r="A407" s="150"/>
      <c r="B407" s="150"/>
      <c r="C407" s="150"/>
      <c r="D407" s="150"/>
      <c r="E407" s="150"/>
      <c r="F407" s="150"/>
      <c r="G407" s="150"/>
      <c r="H407" s="150"/>
    </row>
    <row r="408" spans="1:8" ht="21">
      <c r="A408" s="150"/>
      <c r="B408" s="150"/>
      <c r="C408" s="150"/>
      <c r="D408" s="150"/>
      <c r="E408" s="150"/>
      <c r="F408" s="150"/>
      <c r="G408" s="150"/>
      <c r="H408" s="150"/>
    </row>
    <row r="409" spans="1:8" ht="21">
      <c r="A409" s="150"/>
      <c r="B409" s="150"/>
      <c r="C409" s="150"/>
      <c r="D409" s="150"/>
      <c r="E409" s="150"/>
      <c r="F409" s="150"/>
      <c r="G409" s="150"/>
      <c r="H409" s="150"/>
    </row>
    <row r="410" spans="1:8" ht="21">
      <c r="A410" s="150"/>
      <c r="B410" s="150"/>
      <c r="C410" s="150"/>
      <c r="D410" s="150"/>
      <c r="E410" s="150"/>
      <c r="F410" s="150"/>
      <c r="G410" s="150"/>
      <c r="H410" s="150"/>
    </row>
    <row r="412" spans="1:8" ht="21">
      <c r="A412" s="150"/>
      <c r="B412" s="150"/>
      <c r="C412" s="150"/>
      <c r="D412" s="150"/>
      <c r="E412" s="150"/>
      <c r="F412" s="150"/>
      <c r="G412" s="150"/>
      <c r="H412" s="150"/>
    </row>
    <row r="413" spans="1:8" ht="21">
      <c r="A413" s="150"/>
      <c r="B413" s="150"/>
      <c r="C413" s="150"/>
      <c r="D413" s="150"/>
      <c r="E413" s="150"/>
      <c r="F413" s="150"/>
      <c r="G413" s="150"/>
      <c r="H413" s="150"/>
    </row>
    <row r="414" spans="1:8" ht="21">
      <c r="A414" s="150"/>
      <c r="B414" s="150"/>
      <c r="C414" s="150"/>
      <c r="D414" s="150"/>
      <c r="E414" s="150"/>
      <c r="F414" s="150"/>
      <c r="G414" s="150"/>
      <c r="H414" s="150"/>
    </row>
    <row r="415" spans="1:8" ht="21">
      <c r="A415" s="150"/>
      <c r="B415" s="150"/>
      <c r="C415" s="150"/>
      <c r="D415" s="150"/>
      <c r="E415" s="150"/>
      <c r="F415" s="150"/>
      <c r="G415" s="150"/>
      <c r="H415" s="150"/>
    </row>
    <row r="416" spans="1:8" ht="21">
      <c r="A416" s="150"/>
      <c r="B416" s="150"/>
      <c r="C416" s="150"/>
      <c r="D416" s="150"/>
      <c r="E416" s="150"/>
      <c r="F416" s="150"/>
      <c r="G416" s="150"/>
      <c r="H416" s="150"/>
    </row>
    <row r="417" spans="1:8" ht="21">
      <c r="A417" s="150"/>
      <c r="B417" s="150"/>
      <c r="C417" s="150"/>
      <c r="D417" s="150"/>
      <c r="E417" s="150"/>
      <c r="F417" s="150"/>
      <c r="G417" s="150"/>
      <c r="H417" s="150"/>
    </row>
    <row r="418" spans="1:8" ht="21">
      <c r="A418" s="150"/>
      <c r="B418" s="150"/>
      <c r="C418" s="150"/>
      <c r="D418" s="150"/>
      <c r="E418" s="150"/>
      <c r="F418" s="150"/>
      <c r="G418" s="150"/>
      <c r="H418" s="150"/>
    </row>
    <row r="419" spans="1:8" ht="21">
      <c r="A419" s="150"/>
      <c r="B419" s="150"/>
      <c r="C419" s="150"/>
      <c r="D419" s="150"/>
      <c r="E419" s="150"/>
      <c r="F419" s="150"/>
      <c r="G419" s="150"/>
      <c r="H419" s="150"/>
    </row>
    <row r="420" spans="1:8" ht="21">
      <c r="A420" s="150"/>
      <c r="B420" s="150"/>
      <c r="C420" s="150"/>
      <c r="D420" s="150"/>
      <c r="E420" s="150"/>
      <c r="F420" s="150"/>
      <c r="G420" s="150"/>
      <c r="H420" s="150"/>
    </row>
    <row r="421" spans="1:8" ht="21">
      <c r="A421" s="150"/>
      <c r="B421" s="150"/>
      <c r="C421" s="150"/>
      <c r="D421" s="150"/>
      <c r="E421" s="150"/>
      <c r="F421" s="150"/>
      <c r="G421" s="150"/>
      <c r="H421" s="150"/>
    </row>
    <row r="422" spans="1:8" ht="21">
      <c r="A422" s="150"/>
      <c r="B422" s="150"/>
      <c r="C422" s="150"/>
      <c r="D422" s="150"/>
      <c r="E422" s="150"/>
      <c r="F422" s="150"/>
      <c r="G422" s="150"/>
      <c r="H422" s="150"/>
    </row>
    <row r="423" spans="1:8" ht="21">
      <c r="A423" s="150"/>
      <c r="B423" s="150"/>
      <c r="C423" s="150"/>
      <c r="D423" s="150"/>
      <c r="E423" s="150"/>
      <c r="F423" s="150"/>
      <c r="G423" s="150"/>
      <c r="H423" s="150"/>
    </row>
    <row r="424" spans="1:8" ht="21">
      <c r="A424" s="150"/>
      <c r="B424" s="150"/>
      <c r="C424" s="150"/>
      <c r="D424" s="150"/>
      <c r="E424" s="150"/>
      <c r="F424" s="150"/>
      <c r="G424" s="150"/>
      <c r="H424" s="150"/>
    </row>
    <row r="425" spans="1:8" ht="21">
      <c r="A425" s="150"/>
      <c r="B425" s="150"/>
      <c r="C425" s="150"/>
      <c r="D425" s="150"/>
      <c r="E425" s="150"/>
      <c r="F425" s="150"/>
      <c r="G425" s="150"/>
      <c r="H425" s="150"/>
    </row>
    <row r="426" spans="1:8" ht="21">
      <c r="A426" s="150"/>
      <c r="B426" s="150"/>
      <c r="C426" s="150"/>
      <c r="D426" s="150"/>
      <c r="E426" s="150"/>
      <c r="F426" s="150"/>
      <c r="G426" s="150"/>
      <c r="H426" s="150"/>
    </row>
    <row r="427" spans="1:8" ht="21">
      <c r="A427" s="150"/>
      <c r="B427" s="150"/>
      <c r="C427" s="150"/>
      <c r="D427" s="150"/>
      <c r="E427" s="150"/>
      <c r="F427" s="150"/>
      <c r="G427" s="150"/>
      <c r="H427" s="150"/>
    </row>
    <row r="428" spans="1:8" ht="21">
      <c r="A428" s="150"/>
      <c r="B428" s="150"/>
      <c r="C428" s="150"/>
      <c r="D428" s="150"/>
      <c r="E428" s="150"/>
      <c r="F428" s="150"/>
      <c r="G428" s="150"/>
      <c r="H428" s="150"/>
    </row>
    <row r="429" spans="1:8" ht="21">
      <c r="A429" s="150"/>
      <c r="B429" s="150"/>
      <c r="C429" s="150"/>
      <c r="D429" s="150"/>
      <c r="E429" s="150"/>
      <c r="F429" s="150"/>
      <c r="G429" s="150"/>
      <c r="H429" s="150"/>
    </row>
    <row r="430" spans="1:8" ht="21">
      <c r="A430" s="150"/>
      <c r="B430" s="150"/>
      <c r="C430" s="150"/>
      <c r="D430" s="150"/>
      <c r="E430" s="150"/>
      <c r="F430" s="150"/>
      <c r="G430" s="150"/>
      <c r="H430" s="150"/>
    </row>
    <row r="431" spans="1:8" ht="21">
      <c r="A431" s="150"/>
      <c r="B431" s="150"/>
      <c r="C431" s="150"/>
      <c r="D431" s="150"/>
      <c r="E431" s="150"/>
      <c r="F431" s="150"/>
      <c r="G431" s="150"/>
      <c r="H431" s="150"/>
    </row>
    <row r="432" spans="1:8" ht="21">
      <c r="A432" s="150"/>
      <c r="B432" s="150"/>
      <c r="C432" s="150"/>
      <c r="D432" s="150"/>
      <c r="E432" s="150"/>
      <c r="F432" s="150"/>
      <c r="G432" s="150"/>
      <c r="H432" s="150"/>
    </row>
    <row r="433" spans="1:8" ht="21">
      <c r="A433" s="150"/>
      <c r="B433" s="150"/>
      <c r="C433" s="150"/>
      <c r="D433" s="150"/>
      <c r="E433" s="150"/>
      <c r="F433" s="150"/>
      <c r="G433" s="150"/>
      <c r="H433" s="150"/>
    </row>
    <row r="434" spans="1:8" ht="21">
      <c r="A434" s="150"/>
      <c r="B434" s="150"/>
      <c r="C434" s="150"/>
      <c r="D434" s="150"/>
      <c r="E434" s="150"/>
      <c r="F434" s="150"/>
      <c r="G434" s="150"/>
      <c r="H434" s="150"/>
    </row>
    <row r="435" spans="1:8" ht="21">
      <c r="A435" s="150"/>
      <c r="B435" s="150"/>
      <c r="C435" s="150"/>
      <c r="D435" s="150"/>
      <c r="E435" s="150"/>
      <c r="F435" s="150"/>
      <c r="G435" s="150"/>
      <c r="H435" s="150"/>
    </row>
    <row r="436" spans="1:8" ht="21">
      <c r="A436" s="150"/>
      <c r="B436" s="150"/>
      <c r="C436" s="150"/>
      <c r="D436" s="150"/>
      <c r="E436" s="150"/>
      <c r="F436" s="150"/>
      <c r="G436" s="150"/>
      <c r="H436" s="150"/>
    </row>
    <row r="437" spans="1:8" ht="21">
      <c r="A437" s="150"/>
      <c r="B437" s="150"/>
      <c r="C437" s="150"/>
      <c r="D437" s="150"/>
      <c r="E437" s="150"/>
      <c r="F437" s="150"/>
      <c r="G437" s="150"/>
      <c r="H437" s="150"/>
    </row>
    <row r="438" spans="1:8" ht="21">
      <c r="A438" s="150"/>
      <c r="B438" s="150"/>
      <c r="C438" s="150"/>
      <c r="D438" s="150"/>
      <c r="E438" s="150"/>
      <c r="F438" s="150"/>
      <c r="G438" s="150"/>
      <c r="H438" s="150"/>
    </row>
    <row r="439" spans="1:8" ht="21">
      <c r="A439" s="150"/>
      <c r="B439" s="150"/>
      <c r="C439" s="150"/>
      <c r="D439" s="150"/>
      <c r="E439" s="150"/>
      <c r="F439" s="150"/>
      <c r="G439" s="150"/>
      <c r="H439" s="150"/>
    </row>
    <row r="440" spans="1:8" ht="21">
      <c r="A440" s="150"/>
      <c r="B440" s="150"/>
      <c r="C440" s="150"/>
      <c r="D440" s="150"/>
      <c r="E440" s="150"/>
      <c r="F440" s="150"/>
      <c r="G440" s="150"/>
      <c r="H440" s="150"/>
    </row>
    <row r="441" spans="1:8" ht="21">
      <c r="A441" s="150"/>
      <c r="B441" s="150"/>
      <c r="C441" s="150"/>
      <c r="D441" s="150"/>
      <c r="E441" s="150"/>
      <c r="F441" s="150"/>
      <c r="G441" s="150"/>
      <c r="H441" s="150"/>
    </row>
    <row r="442" spans="1:8" ht="21">
      <c r="A442" s="150"/>
      <c r="B442" s="150"/>
      <c r="C442" s="150"/>
      <c r="D442" s="150"/>
      <c r="E442" s="150"/>
      <c r="F442" s="150"/>
      <c r="G442" s="150"/>
      <c r="H442" s="150"/>
    </row>
    <row r="443" spans="1:8" ht="21">
      <c r="A443" s="150"/>
      <c r="B443" s="150"/>
      <c r="C443" s="150"/>
      <c r="D443" s="150"/>
      <c r="E443" s="150"/>
      <c r="F443" s="150"/>
      <c r="G443" s="150"/>
      <c r="H443" s="150"/>
    </row>
    <row r="444" spans="1:8" ht="21">
      <c r="A444" s="150"/>
      <c r="B444" s="150"/>
      <c r="C444" s="150"/>
      <c r="D444" s="150"/>
      <c r="E444" s="150"/>
      <c r="F444" s="150"/>
      <c r="G444" s="150"/>
      <c r="H444" s="150"/>
    </row>
    <row r="445" spans="1:8" ht="21">
      <c r="A445" s="150"/>
      <c r="B445" s="150"/>
      <c r="C445" s="150"/>
      <c r="D445" s="150"/>
      <c r="E445" s="150"/>
      <c r="F445" s="150"/>
      <c r="G445" s="150"/>
      <c r="H445" s="150"/>
    </row>
    <row r="446" spans="1:8" ht="21">
      <c r="A446" s="150"/>
      <c r="B446" s="150"/>
      <c r="C446" s="150"/>
      <c r="D446" s="150"/>
      <c r="E446" s="150"/>
      <c r="F446" s="150"/>
      <c r="G446" s="150"/>
      <c r="H446" s="150"/>
    </row>
    <row r="447" spans="1:8" ht="21">
      <c r="A447" s="150"/>
      <c r="B447" s="150"/>
      <c r="C447" s="150"/>
      <c r="D447" s="150"/>
      <c r="E447" s="150"/>
      <c r="F447" s="150"/>
      <c r="G447" s="150"/>
      <c r="H447" s="150"/>
    </row>
    <row r="448" spans="1:8" ht="21">
      <c r="A448" s="150"/>
      <c r="B448" s="150"/>
      <c r="C448" s="150"/>
      <c r="D448" s="150"/>
      <c r="E448" s="150"/>
      <c r="F448" s="150"/>
      <c r="G448" s="150"/>
      <c r="H448" s="150"/>
    </row>
    <row r="449" spans="1:8" ht="21">
      <c r="A449" s="150"/>
      <c r="B449" s="150"/>
      <c r="C449" s="150"/>
      <c r="D449" s="150"/>
      <c r="E449" s="150"/>
      <c r="F449" s="150"/>
      <c r="G449" s="150"/>
      <c r="H449" s="150"/>
    </row>
    <row r="450" spans="1:8" ht="21">
      <c r="A450" s="150"/>
      <c r="B450" s="150"/>
      <c r="C450" s="150"/>
      <c r="D450" s="150"/>
      <c r="E450" s="150"/>
      <c r="F450" s="150"/>
      <c r="G450" s="150"/>
      <c r="H450" s="150"/>
    </row>
    <row r="451" spans="1:8" ht="21">
      <c r="A451" s="150"/>
      <c r="B451" s="150"/>
      <c r="C451" s="150"/>
      <c r="D451" s="150"/>
      <c r="E451" s="150"/>
      <c r="F451" s="150"/>
      <c r="G451" s="150"/>
      <c r="H451" s="150"/>
    </row>
    <row r="453" spans="1:8" ht="21">
      <c r="A453" s="150"/>
      <c r="B453" s="150"/>
      <c r="C453" s="150"/>
      <c r="D453" s="150"/>
      <c r="E453" s="150"/>
      <c r="F453" s="150"/>
      <c r="G453" s="150"/>
      <c r="H453" s="150"/>
    </row>
    <row r="454" spans="1:8" ht="21">
      <c r="A454" s="150"/>
      <c r="B454" s="150"/>
      <c r="C454" s="150"/>
      <c r="D454" s="150"/>
      <c r="E454" s="150"/>
      <c r="F454" s="150"/>
      <c r="G454" s="150"/>
      <c r="H454" s="150"/>
    </row>
    <row r="455" spans="1:8" ht="21">
      <c r="A455" s="150"/>
      <c r="B455" s="150"/>
      <c r="C455" s="150"/>
      <c r="D455" s="150"/>
      <c r="E455" s="150"/>
      <c r="F455" s="150"/>
      <c r="G455" s="150"/>
      <c r="H455" s="150"/>
    </row>
    <row r="456" spans="1:8" ht="21">
      <c r="A456" s="150"/>
      <c r="B456" s="150"/>
      <c r="C456" s="150"/>
      <c r="D456" s="150"/>
      <c r="E456" s="150"/>
      <c r="F456" s="150"/>
      <c r="G456" s="150"/>
      <c r="H456" s="150"/>
    </row>
    <row r="457" spans="1:8" ht="21">
      <c r="A457" s="150"/>
      <c r="B457" s="150"/>
      <c r="C457" s="150"/>
      <c r="D457" s="150"/>
      <c r="E457" s="150"/>
      <c r="F457" s="150"/>
      <c r="G457" s="150"/>
      <c r="H457" s="150"/>
    </row>
    <row r="458" spans="1:8" ht="21">
      <c r="A458" s="150"/>
      <c r="B458" s="150"/>
      <c r="C458" s="150"/>
      <c r="D458" s="150"/>
      <c r="E458" s="150"/>
      <c r="F458" s="150"/>
      <c r="G458" s="150"/>
      <c r="H458" s="150"/>
    </row>
    <row r="459" spans="1:8" ht="21">
      <c r="A459" s="150"/>
      <c r="B459" s="150"/>
      <c r="C459" s="150"/>
      <c r="D459" s="150"/>
      <c r="E459" s="150"/>
      <c r="F459" s="150"/>
      <c r="G459" s="150"/>
      <c r="H459" s="150"/>
    </row>
    <row r="460" spans="1:8" ht="21">
      <c r="A460" s="150"/>
      <c r="B460" s="150"/>
      <c r="C460" s="150"/>
      <c r="D460" s="150"/>
      <c r="E460" s="150"/>
      <c r="F460" s="150"/>
      <c r="G460" s="150"/>
      <c r="H460" s="150"/>
    </row>
    <row r="461" spans="1:8" ht="21">
      <c r="A461" s="150"/>
      <c r="B461" s="150"/>
      <c r="C461" s="150"/>
      <c r="D461" s="150"/>
      <c r="E461" s="150"/>
      <c r="F461" s="150"/>
      <c r="G461" s="150"/>
      <c r="H461" s="150"/>
    </row>
    <row r="462" spans="1:8" ht="21">
      <c r="A462" s="150"/>
      <c r="B462" s="150"/>
      <c r="C462" s="150"/>
      <c r="D462" s="150"/>
      <c r="E462" s="150"/>
      <c r="F462" s="150"/>
      <c r="G462" s="150"/>
      <c r="H462" s="150"/>
    </row>
    <row r="463" spans="1:8" ht="21">
      <c r="A463" s="150"/>
      <c r="B463" s="150"/>
      <c r="C463" s="150"/>
      <c r="D463" s="150"/>
      <c r="E463" s="150"/>
      <c r="F463" s="150"/>
      <c r="G463" s="150"/>
      <c r="H463" s="150"/>
    </row>
    <row r="464" spans="1:8" ht="21">
      <c r="A464" s="150"/>
      <c r="B464" s="150"/>
      <c r="C464" s="150"/>
      <c r="D464" s="150"/>
      <c r="E464" s="150"/>
      <c r="F464" s="150"/>
      <c r="G464" s="150"/>
      <c r="H464" s="150"/>
    </row>
    <row r="465" spans="1:8" ht="21">
      <c r="A465" s="150"/>
      <c r="B465" s="150"/>
      <c r="C465" s="150"/>
      <c r="D465" s="150"/>
      <c r="E465" s="150"/>
      <c r="F465" s="150"/>
      <c r="G465" s="150"/>
      <c r="H465" s="150"/>
    </row>
    <row r="466" spans="1:8" ht="21">
      <c r="A466" s="150"/>
      <c r="B466" s="150"/>
      <c r="C466" s="150"/>
      <c r="D466" s="150"/>
      <c r="E466" s="150"/>
      <c r="F466" s="150"/>
      <c r="G466" s="150"/>
      <c r="H466" s="150"/>
    </row>
    <row r="467" spans="1:8" ht="21">
      <c r="A467" s="150"/>
      <c r="B467" s="150"/>
      <c r="C467" s="150"/>
      <c r="D467" s="150"/>
      <c r="E467" s="150"/>
      <c r="F467" s="150"/>
      <c r="G467" s="150"/>
      <c r="H467" s="150"/>
    </row>
    <row r="468" spans="1:8" ht="21">
      <c r="A468" s="150"/>
      <c r="B468" s="150"/>
      <c r="C468" s="150"/>
      <c r="D468" s="150"/>
      <c r="E468" s="150"/>
      <c r="F468" s="150"/>
      <c r="G468" s="150"/>
      <c r="H468" s="150"/>
    </row>
    <row r="469" spans="1:8" ht="21">
      <c r="A469" s="150"/>
      <c r="B469" s="150"/>
      <c r="C469" s="150"/>
      <c r="D469" s="150"/>
      <c r="E469" s="150"/>
      <c r="F469" s="150"/>
      <c r="G469" s="150"/>
      <c r="H469" s="150"/>
    </row>
    <row r="470" spans="1:8" ht="21">
      <c r="A470" s="150"/>
      <c r="B470" s="150"/>
      <c r="C470" s="150"/>
      <c r="D470" s="150"/>
      <c r="E470" s="150"/>
      <c r="F470" s="150"/>
      <c r="G470" s="150"/>
      <c r="H470" s="150"/>
    </row>
    <row r="471" spans="1:8" ht="21">
      <c r="A471" s="150"/>
      <c r="B471" s="150"/>
      <c r="C471" s="150"/>
      <c r="D471" s="150"/>
      <c r="E471" s="150"/>
      <c r="F471" s="150"/>
      <c r="G471" s="150"/>
      <c r="H471" s="150"/>
    </row>
    <row r="472" spans="1:8" ht="21">
      <c r="A472" s="150"/>
      <c r="B472" s="150"/>
      <c r="C472" s="150"/>
      <c r="D472" s="150"/>
      <c r="E472" s="150"/>
      <c r="F472" s="150"/>
      <c r="G472" s="150"/>
      <c r="H472" s="150"/>
    </row>
    <row r="473" spans="1:8" ht="21">
      <c r="A473" s="150"/>
      <c r="B473" s="150"/>
      <c r="C473" s="150"/>
      <c r="D473" s="150"/>
      <c r="E473" s="150"/>
      <c r="F473" s="150"/>
      <c r="G473" s="150"/>
      <c r="H473" s="150"/>
    </row>
    <row r="474" spans="1:8" ht="21">
      <c r="A474" s="150"/>
      <c r="B474" s="150"/>
      <c r="C474" s="150"/>
      <c r="D474" s="150"/>
      <c r="E474" s="150"/>
      <c r="F474" s="150"/>
      <c r="G474" s="150"/>
      <c r="H474" s="150"/>
    </row>
    <row r="475" spans="1:8" ht="21">
      <c r="A475" s="150"/>
      <c r="B475" s="150"/>
      <c r="C475" s="150"/>
      <c r="D475" s="150"/>
      <c r="E475" s="150"/>
      <c r="F475" s="150"/>
      <c r="G475" s="150"/>
      <c r="H475" s="150"/>
    </row>
    <row r="476" spans="1:8" ht="21">
      <c r="A476" s="150"/>
      <c r="B476" s="150"/>
      <c r="C476" s="150"/>
      <c r="D476" s="150"/>
      <c r="E476" s="150"/>
      <c r="F476" s="150"/>
      <c r="G476" s="150"/>
      <c r="H476" s="150"/>
    </row>
    <row r="477" spans="1:8" ht="21">
      <c r="A477" s="150"/>
      <c r="B477" s="150"/>
      <c r="C477" s="150"/>
      <c r="D477" s="150"/>
      <c r="E477" s="150"/>
      <c r="F477" s="150"/>
      <c r="G477" s="150"/>
      <c r="H477" s="150"/>
    </row>
    <row r="478" spans="1:8" ht="21">
      <c r="A478" s="150"/>
      <c r="B478" s="150"/>
      <c r="C478" s="150"/>
      <c r="D478" s="150"/>
      <c r="E478" s="150"/>
      <c r="F478" s="150"/>
      <c r="G478" s="150"/>
      <c r="H478" s="150"/>
    </row>
    <row r="479" spans="1:8" ht="21">
      <c r="A479" s="150"/>
      <c r="B479" s="150"/>
      <c r="C479" s="150"/>
      <c r="D479" s="150"/>
      <c r="E479" s="150"/>
      <c r="F479" s="150"/>
      <c r="G479" s="150"/>
      <c r="H479" s="150"/>
    </row>
    <row r="480" spans="1:8" ht="21">
      <c r="A480" s="150"/>
      <c r="B480" s="150"/>
      <c r="C480" s="150"/>
      <c r="D480" s="150"/>
      <c r="E480" s="150"/>
      <c r="F480" s="150"/>
      <c r="G480" s="150"/>
      <c r="H480" s="150"/>
    </row>
    <row r="481" spans="1:8" ht="21">
      <c r="A481" s="150"/>
      <c r="B481" s="150"/>
      <c r="C481" s="150"/>
      <c r="D481" s="150"/>
      <c r="E481" s="150"/>
      <c r="F481" s="150"/>
      <c r="G481" s="150"/>
      <c r="H481" s="150"/>
    </row>
    <row r="482" spans="1:8" ht="21">
      <c r="A482" s="150"/>
      <c r="B482" s="150"/>
      <c r="C482" s="150"/>
      <c r="D482" s="150"/>
      <c r="E482" s="150"/>
      <c r="F482" s="150"/>
      <c r="G482" s="150"/>
      <c r="H482" s="150"/>
    </row>
    <row r="483" spans="1:8" ht="21">
      <c r="A483" s="150"/>
      <c r="B483" s="150"/>
      <c r="C483" s="150"/>
      <c r="D483" s="150"/>
      <c r="E483" s="150"/>
      <c r="F483" s="150"/>
      <c r="G483" s="150"/>
      <c r="H483" s="150"/>
    </row>
    <row r="484" spans="1:8" ht="21">
      <c r="A484" s="150"/>
      <c r="B484" s="150"/>
      <c r="C484" s="150"/>
      <c r="D484" s="150"/>
      <c r="E484" s="150"/>
      <c r="F484" s="150"/>
      <c r="G484" s="150"/>
      <c r="H484" s="150"/>
    </row>
    <row r="485" spans="1:8" ht="21">
      <c r="A485" s="150"/>
      <c r="B485" s="150"/>
      <c r="C485" s="150"/>
      <c r="D485" s="150"/>
      <c r="E485" s="150"/>
      <c r="F485" s="150"/>
      <c r="G485" s="150"/>
      <c r="H485" s="150"/>
    </row>
    <row r="486" spans="1:8" ht="21">
      <c r="A486" s="150"/>
      <c r="B486" s="150"/>
      <c r="C486" s="150"/>
      <c r="D486" s="150"/>
      <c r="E486" s="150"/>
      <c r="F486" s="150"/>
      <c r="G486" s="150"/>
      <c r="H486" s="150"/>
    </row>
    <row r="487" spans="1:8" ht="21">
      <c r="A487" s="150"/>
      <c r="B487" s="150"/>
      <c r="C487" s="150"/>
      <c r="D487" s="150"/>
      <c r="E487" s="150"/>
      <c r="F487" s="150"/>
      <c r="G487" s="150"/>
      <c r="H487" s="150"/>
    </row>
    <row r="488" spans="1:8" ht="21">
      <c r="A488" s="150"/>
      <c r="B488" s="150"/>
      <c r="C488" s="150"/>
      <c r="D488" s="150"/>
      <c r="E488" s="150"/>
      <c r="F488" s="150"/>
      <c r="G488" s="150"/>
      <c r="H488" s="150"/>
    </row>
    <row r="489" spans="1:8" ht="21">
      <c r="A489" s="150"/>
      <c r="B489" s="150"/>
      <c r="C489" s="150"/>
      <c r="D489" s="150"/>
      <c r="E489" s="150"/>
      <c r="F489" s="150"/>
      <c r="G489" s="150"/>
      <c r="H489" s="150"/>
    </row>
    <row r="490" spans="1:8" ht="21">
      <c r="A490" s="150"/>
      <c r="B490" s="150"/>
      <c r="C490" s="150"/>
      <c r="D490" s="150"/>
      <c r="E490" s="150"/>
      <c r="F490" s="150"/>
      <c r="G490" s="150"/>
      <c r="H490" s="150"/>
    </row>
    <row r="491" spans="1:8" ht="21">
      <c r="A491" s="150"/>
      <c r="B491" s="150"/>
      <c r="C491" s="150"/>
      <c r="D491" s="150"/>
      <c r="E491" s="150"/>
      <c r="F491" s="150"/>
      <c r="G491" s="150"/>
      <c r="H491" s="150"/>
    </row>
    <row r="492" spans="1:8" ht="21">
      <c r="A492" s="150"/>
      <c r="B492" s="150"/>
      <c r="C492" s="150"/>
      <c r="D492" s="150"/>
      <c r="E492" s="150"/>
      <c r="F492" s="150"/>
      <c r="G492" s="150"/>
      <c r="H492" s="150"/>
    </row>
  </sheetData>
  <sheetProtection algorithmName="SHA-512" hashValue="gfzyqYknGqAw/UxalH7EbYmXMs/GMKqyaWHMe6wL8/S2m90c0WBy1aLD3jA9yKKgtea5R1DZuWNDtdvids3uFQ==" saltValue="NUdtQNIDdQK/ydQv0/FNVw==" spinCount="100000" sheet="1" scenarios="1"/>
  <mergeCells count="110">
    <mergeCell ref="I37:U37"/>
    <mergeCell ref="V37:AH37"/>
    <mergeCell ref="AI37:BU37"/>
    <mergeCell ref="I4:U4"/>
    <mergeCell ref="V4:AH4"/>
    <mergeCell ref="AI4:BU4"/>
    <mergeCell ref="I5:U5"/>
    <mergeCell ref="V5:AH5"/>
    <mergeCell ref="AI5:BU5"/>
    <mergeCell ref="I6:U6"/>
    <mergeCell ref="V6:AH6"/>
    <mergeCell ref="AI6:BU6"/>
    <mergeCell ref="V15:AH15"/>
    <mergeCell ref="AI15:BU15"/>
    <mergeCell ref="I7:U7"/>
    <mergeCell ref="V7:AH7"/>
    <mergeCell ref="AI7:BU7"/>
    <mergeCell ref="I8:U8"/>
    <mergeCell ref="V8:AH8"/>
    <mergeCell ref="AI8:BU8"/>
    <mergeCell ref="I13:U13"/>
    <mergeCell ref="V13:AH13"/>
    <mergeCell ref="AI13:BU13"/>
    <mergeCell ref="I11:U11"/>
    <mergeCell ref="I21:U21"/>
    <mergeCell ref="V21:AH21"/>
    <mergeCell ref="AI21:BU21"/>
    <mergeCell ref="I1:BU1"/>
    <mergeCell ref="I2:BU2"/>
    <mergeCell ref="I39:AF39"/>
    <mergeCell ref="I41:AF41"/>
    <mergeCell ref="I40:AF40"/>
    <mergeCell ref="AX39:BU39"/>
    <mergeCell ref="AX40:BU40"/>
    <mergeCell ref="AX41:BU41"/>
    <mergeCell ref="I9:U9"/>
    <mergeCell ref="V9:AH9"/>
    <mergeCell ref="AI9:BU9"/>
    <mergeCell ref="I10:U10"/>
    <mergeCell ref="V10:AH10"/>
    <mergeCell ref="AI10:BU10"/>
    <mergeCell ref="I14:U14"/>
    <mergeCell ref="V14:AH14"/>
    <mergeCell ref="AI14:BU14"/>
    <mergeCell ref="I17:U17"/>
    <mergeCell ref="V17:AH17"/>
    <mergeCell ref="AI17:BU17"/>
    <mergeCell ref="I18:U18"/>
    <mergeCell ref="I19:U19"/>
    <mergeCell ref="V19:AH19"/>
    <mergeCell ref="AI19:BU19"/>
    <mergeCell ref="I20:U20"/>
    <mergeCell ref="V20:AH20"/>
    <mergeCell ref="AI20:BU20"/>
    <mergeCell ref="V11:AH11"/>
    <mergeCell ref="AI11:BU11"/>
    <mergeCell ref="I12:U12"/>
    <mergeCell ref="V12:AH12"/>
    <mergeCell ref="AI12:BU12"/>
    <mergeCell ref="I16:U16"/>
    <mergeCell ref="V16:AH16"/>
    <mergeCell ref="AI16:BU16"/>
    <mergeCell ref="V18:AH18"/>
    <mergeCell ref="AI18:BU18"/>
    <mergeCell ref="I15:U15"/>
    <mergeCell ref="I23:U23"/>
    <mergeCell ref="V23:AH23"/>
    <mergeCell ref="AI23:BU23"/>
    <mergeCell ref="I24:U24"/>
    <mergeCell ref="V24:AH24"/>
    <mergeCell ref="AI24:BU24"/>
    <mergeCell ref="I22:U22"/>
    <mergeCell ref="V22:AH22"/>
    <mergeCell ref="AI22:BU22"/>
    <mergeCell ref="I27:U27"/>
    <mergeCell ref="V27:AH27"/>
    <mergeCell ref="AI27:BU27"/>
    <mergeCell ref="I28:U28"/>
    <mergeCell ref="V28:AH28"/>
    <mergeCell ref="AI28:BU28"/>
    <mergeCell ref="I25:U25"/>
    <mergeCell ref="V25:AH25"/>
    <mergeCell ref="AI25:BU25"/>
    <mergeCell ref="I26:U26"/>
    <mergeCell ref="V26:AH26"/>
    <mergeCell ref="AI26:BU26"/>
    <mergeCell ref="I31:U31"/>
    <mergeCell ref="V31:AH31"/>
    <mergeCell ref="AI31:BU31"/>
    <mergeCell ref="I32:U32"/>
    <mergeCell ref="V32:AH32"/>
    <mergeCell ref="AI32:BU32"/>
    <mergeCell ref="I29:U29"/>
    <mergeCell ref="V29:AH29"/>
    <mergeCell ref="AI29:BU29"/>
    <mergeCell ref="I30:U30"/>
    <mergeCell ref="V30:AH30"/>
    <mergeCell ref="AI30:BU30"/>
    <mergeCell ref="I36:U36"/>
    <mergeCell ref="V36:AH36"/>
    <mergeCell ref="AI36:BU36"/>
    <mergeCell ref="I35:U35"/>
    <mergeCell ref="V35:AH35"/>
    <mergeCell ref="AI35:BU35"/>
    <mergeCell ref="I33:U33"/>
    <mergeCell ref="V33:AH33"/>
    <mergeCell ref="AI33:BU33"/>
    <mergeCell ref="I34:U34"/>
    <mergeCell ref="V34:AH34"/>
    <mergeCell ref="AI34:BU34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orientation="portrait" horizontalDpi="4294967292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Z82"/>
  <sheetViews>
    <sheetView view="pageBreakPreview" zoomScale="112" zoomScaleNormal="100" zoomScaleSheetLayoutView="112" workbookViewId="0">
      <selection activeCell="V78" sqref="V78:AH78"/>
    </sheetView>
  </sheetViews>
  <sheetFormatPr defaultColWidth="9.33203125" defaultRowHeight="18.75"/>
  <cols>
    <col min="1" max="78" width="1.6640625" style="149" customWidth="1"/>
    <col min="79" max="16384" width="9.33203125" style="149"/>
  </cols>
  <sheetData>
    <row r="1" spans="6:78" ht="24.75" customHeight="1">
      <c r="F1" s="155"/>
      <c r="G1" s="155"/>
      <c r="H1" s="155"/>
      <c r="I1" s="541" t="s">
        <v>655</v>
      </c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L1" s="541"/>
      <c r="BM1" s="541"/>
      <c r="BN1" s="541"/>
      <c r="BO1" s="541"/>
      <c r="BP1" s="541"/>
      <c r="BQ1" s="541"/>
      <c r="BR1" s="541"/>
      <c r="BS1" s="541"/>
      <c r="BT1" s="541"/>
      <c r="BU1" s="541"/>
      <c r="BV1" s="155"/>
      <c r="BW1" s="155"/>
      <c r="BX1" s="155"/>
      <c r="BY1" s="155"/>
      <c r="BZ1" s="155"/>
    </row>
    <row r="2" spans="6:78" ht="23.25">
      <c r="F2" s="155"/>
      <c r="G2" s="155"/>
      <c r="H2" s="155"/>
      <c r="I2" s="541" t="str">
        <f>IF('6.Final'!R5="","Formative : Final Exam = ………….. : ……………..",CONCATENATE("Formative : ",'6.Final'!N5," / Final Exam: ",'6.Final'!P5))</f>
        <v>Formative : Final Exam = ………….. : ……………..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155"/>
      <c r="BW2" s="155"/>
      <c r="BX2" s="155"/>
      <c r="BY2" s="155"/>
      <c r="BZ2" s="155"/>
    </row>
    <row r="4" spans="6:78" ht="23.25">
      <c r="I4" s="550" t="s">
        <v>656</v>
      </c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1" t="s">
        <v>657</v>
      </c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 t="s">
        <v>709</v>
      </c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  <c r="BA4" s="551"/>
      <c r="BB4" s="551"/>
      <c r="BC4" s="551"/>
      <c r="BD4" s="551"/>
      <c r="BE4" s="551"/>
      <c r="BF4" s="551"/>
      <c r="BG4" s="551"/>
      <c r="BH4" s="551"/>
      <c r="BI4" s="551"/>
      <c r="BJ4" s="551"/>
      <c r="BK4" s="551"/>
      <c r="BL4" s="551"/>
      <c r="BM4" s="551"/>
      <c r="BN4" s="551"/>
      <c r="BO4" s="551"/>
      <c r="BP4" s="551"/>
      <c r="BQ4" s="551"/>
      <c r="BR4" s="551"/>
      <c r="BS4" s="551"/>
      <c r="BT4" s="551"/>
      <c r="BU4" s="551"/>
    </row>
    <row r="5" spans="6:78" s="150" customFormat="1" ht="22.5" customHeight="1">
      <c r="I5" s="552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4"/>
      <c r="V5" s="552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4"/>
      <c r="AI5" s="556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8"/>
    </row>
    <row r="6" spans="6:78" s="150" customFormat="1" ht="22.5" customHeight="1">
      <c r="I6" s="529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1"/>
      <c r="V6" s="529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1"/>
      <c r="AI6" s="532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4"/>
    </row>
    <row r="7" spans="6:78" s="150" customFormat="1" ht="21">
      <c r="I7" s="529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1"/>
      <c r="V7" s="529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1"/>
      <c r="AI7" s="532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3"/>
      <c r="BH7" s="533"/>
      <c r="BI7" s="533"/>
      <c r="BJ7" s="533"/>
      <c r="BK7" s="533"/>
      <c r="BL7" s="533"/>
      <c r="BM7" s="533"/>
      <c r="BN7" s="533"/>
      <c r="BO7" s="533"/>
      <c r="BP7" s="533"/>
      <c r="BQ7" s="533"/>
      <c r="BR7" s="533"/>
      <c r="BS7" s="533"/>
      <c r="BT7" s="533"/>
      <c r="BU7" s="534"/>
    </row>
    <row r="8" spans="6:78" s="150" customFormat="1" ht="21">
      <c r="I8" s="529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1"/>
      <c r="V8" s="529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1"/>
      <c r="AI8" s="532"/>
      <c r="AJ8" s="533"/>
      <c r="AK8" s="533"/>
      <c r="AL8" s="533"/>
      <c r="AM8" s="533"/>
      <c r="AN8" s="533"/>
      <c r="AO8" s="533"/>
      <c r="AP8" s="533"/>
      <c r="AQ8" s="533"/>
      <c r="AR8" s="533"/>
      <c r="AS8" s="533"/>
      <c r="AT8" s="533"/>
      <c r="AU8" s="533"/>
      <c r="AV8" s="533"/>
      <c r="AW8" s="533"/>
      <c r="AX8" s="533"/>
      <c r="AY8" s="533"/>
      <c r="AZ8" s="533"/>
      <c r="BA8" s="533"/>
      <c r="BB8" s="533"/>
      <c r="BC8" s="533"/>
      <c r="BD8" s="533"/>
      <c r="BE8" s="533"/>
      <c r="BF8" s="533"/>
      <c r="BG8" s="533"/>
      <c r="BH8" s="533"/>
      <c r="BI8" s="533"/>
      <c r="BJ8" s="533"/>
      <c r="BK8" s="533"/>
      <c r="BL8" s="533"/>
      <c r="BM8" s="533"/>
      <c r="BN8" s="533"/>
      <c r="BO8" s="533"/>
      <c r="BP8" s="533"/>
      <c r="BQ8" s="533"/>
      <c r="BR8" s="533"/>
      <c r="BS8" s="533"/>
      <c r="BT8" s="533"/>
      <c r="BU8" s="534"/>
    </row>
    <row r="9" spans="6:78" s="150" customFormat="1" ht="21">
      <c r="I9" s="529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1"/>
      <c r="V9" s="529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1"/>
      <c r="AI9" s="532"/>
      <c r="AJ9" s="533"/>
      <c r="AK9" s="533"/>
      <c r="AL9" s="533"/>
      <c r="AM9" s="533"/>
      <c r="AN9" s="533"/>
      <c r="AO9" s="533"/>
      <c r="AP9" s="533"/>
      <c r="AQ9" s="533"/>
      <c r="AR9" s="533"/>
      <c r="AS9" s="533"/>
      <c r="AT9" s="533"/>
      <c r="AU9" s="533"/>
      <c r="AV9" s="533"/>
      <c r="AW9" s="533"/>
      <c r="AX9" s="533"/>
      <c r="AY9" s="533"/>
      <c r="AZ9" s="533"/>
      <c r="BA9" s="533"/>
      <c r="BB9" s="533"/>
      <c r="BC9" s="533"/>
      <c r="BD9" s="533"/>
      <c r="BE9" s="533"/>
      <c r="BF9" s="533"/>
      <c r="BG9" s="533"/>
      <c r="BH9" s="533"/>
      <c r="BI9" s="533"/>
      <c r="BJ9" s="533"/>
      <c r="BK9" s="533"/>
      <c r="BL9" s="533"/>
      <c r="BM9" s="533"/>
      <c r="BN9" s="533"/>
      <c r="BO9" s="533"/>
      <c r="BP9" s="533"/>
      <c r="BQ9" s="533"/>
      <c r="BR9" s="533"/>
      <c r="BS9" s="533"/>
      <c r="BT9" s="533"/>
      <c r="BU9" s="534"/>
    </row>
    <row r="10" spans="6:78" s="150" customFormat="1" ht="21">
      <c r="I10" s="529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1"/>
      <c r="V10" s="529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1"/>
      <c r="AI10" s="532"/>
      <c r="AJ10" s="533"/>
      <c r="AK10" s="533"/>
      <c r="AL10" s="533"/>
      <c r="AM10" s="533"/>
      <c r="AN10" s="533"/>
      <c r="AO10" s="533"/>
      <c r="AP10" s="533"/>
      <c r="AQ10" s="533"/>
      <c r="AR10" s="533"/>
      <c r="AS10" s="533"/>
      <c r="AT10" s="533"/>
      <c r="AU10" s="533"/>
      <c r="AV10" s="533"/>
      <c r="AW10" s="533"/>
      <c r="AX10" s="533"/>
      <c r="AY10" s="533"/>
      <c r="AZ10" s="533"/>
      <c r="BA10" s="533"/>
      <c r="BB10" s="533"/>
      <c r="BC10" s="533"/>
      <c r="BD10" s="533"/>
      <c r="BE10" s="533"/>
      <c r="BF10" s="533"/>
      <c r="BG10" s="533"/>
      <c r="BH10" s="533"/>
      <c r="BI10" s="533"/>
      <c r="BJ10" s="533"/>
      <c r="BK10" s="533"/>
      <c r="BL10" s="533"/>
      <c r="BM10" s="533"/>
      <c r="BN10" s="533"/>
      <c r="BO10" s="533"/>
      <c r="BP10" s="533"/>
      <c r="BQ10" s="533"/>
      <c r="BR10" s="533"/>
      <c r="BS10" s="533"/>
      <c r="BT10" s="533"/>
      <c r="BU10" s="534"/>
    </row>
    <row r="11" spans="6:78" s="150" customFormat="1" ht="21">
      <c r="I11" s="529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1"/>
      <c r="V11" s="529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1"/>
      <c r="AI11" s="532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4"/>
    </row>
    <row r="12" spans="6:78" s="150" customFormat="1" ht="21">
      <c r="I12" s="529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1"/>
      <c r="V12" s="529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1"/>
      <c r="AI12" s="532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  <c r="AT12" s="533"/>
      <c r="AU12" s="533"/>
      <c r="AV12" s="533"/>
      <c r="AW12" s="533"/>
      <c r="AX12" s="533"/>
      <c r="AY12" s="533"/>
      <c r="AZ12" s="533"/>
      <c r="BA12" s="533"/>
      <c r="BB12" s="533"/>
      <c r="BC12" s="533"/>
      <c r="BD12" s="533"/>
      <c r="BE12" s="533"/>
      <c r="BF12" s="533"/>
      <c r="BG12" s="533"/>
      <c r="BH12" s="533"/>
      <c r="BI12" s="533"/>
      <c r="BJ12" s="533"/>
      <c r="BK12" s="533"/>
      <c r="BL12" s="533"/>
      <c r="BM12" s="533"/>
      <c r="BN12" s="533"/>
      <c r="BO12" s="533"/>
      <c r="BP12" s="533"/>
      <c r="BQ12" s="533"/>
      <c r="BR12" s="533"/>
      <c r="BS12" s="533"/>
      <c r="BT12" s="533"/>
      <c r="BU12" s="534"/>
    </row>
    <row r="13" spans="6:78" s="150" customFormat="1" ht="21"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1"/>
      <c r="V13" s="529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1"/>
      <c r="AI13" s="532"/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3"/>
      <c r="AZ13" s="533"/>
      <c r="BA13" s="533"/>
      <c r="BB13" s="533"/>
      <c r="BC13" s="533"/>
      <c r="BD13" s="533"/>
      <c r="BE13" s="533"/>
      <c r="BF13" s="533"/>
      <c r="BG13" s="533"/>
      <c r="BH13" s="533"/>
      <c r="BI13" s="533"/>
      <c r="BJ13" s="533"/>
      <c r="BK13" s="533"/>
      <c r="BL13" s="533"/>
      <c r="BM13" s="533"/>
      <c r="BN13" s="533"/>
      <c r="BO13" s="533"/>
      <c r="BP13" s="533"/>
      <c r="BQ13" s="533"/>
      <c r="BR13" s="533"/>
      <c r="BS13" s="533"/>
      <c r="BT13" s="533"/>
      <c r="BU13" s="534"/>
    </row>
    <row r="14" spans="6:78" s="150" customFormat="1" ht="21">
      <c r="I14" s="529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1"/>
      <c r="V14" s="529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1"/>
      <c r="AI14" s="532"/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3"/>
      <c r="BG14" s="533"/>
      <c r="BH14" s="533"/>
      <c r="BI14" s="533"/>
      <c r="BJ14" s="533"/>
      <c r="BK14" s="533"/>
      <c r="BL14" s="533"/>
      <c r="BM14" s="533"/>
      <c r="BN14" s="533"/>
      <c r="BO14" s="533"/>
      <c r="BP14" s="533"/>
      <c r="BQ14" s="533"/>
      <c r="BR14" s="533"/>
      <c r="BS14" s="533"/>
      <c r="BT14" s="533"/>
      <c r="BU14" s="534"/>
    </row>
    <row r="15" spans="6:78" s="150" customFormat="1" ht="21">
      <c r="I15" s="529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1"/>
      <c r="V15" s="529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1"/>
      <c r="AI15" s="532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3"/>
      <c r="AU15" s="533"/>
      <c r="AV15" s="533"/>
      <c r="AW15" s="533"/>
      <c r="AX15" s="533"/>
      <c r="AY15" s="533"/>
      <c r="AZ15" s="533"/>
      <c r="BA15" s="533"/>
      <c r="BB15" s="533"/>
      <c r="BC15" s="533"/>
      <c r="BD15" s="533"/>
      <c r="BE15" s="533"/>
      <c r="BF15" s="533"/>
      <c r="BG15" s="533"/>
      <c r="BH15" s="533"/>
      <c r="BI15" s="533"/>
      <c r="BJ15" s="533"/>
      <c r="BK15" s="533"/>
      <c r="BL15" s="533"/>
      <c r="BM15" s="533"/>
      <c r="BN15" s="533"/>
      <c r="BO15" s="533"/>
      <c r="BP15" s="533"/>
      <c r="BQ15" s="533"/>
      <c r="BR15" s="533"/>
      <c r="BS15" s="533"/>
      <c r="BT15" s="533"/>
      <c r="BU15" s="534"/>
    </row>
    <row r="16" spans="6:78" s="150" customFormat="1" ht="21">
      <c r="I16" s="529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1"/>
      <c r="V16" s="529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1"/>
      <c r="AI16" s="532"/>
      <c r="AJ16" s="533"/>
      <c r="AK16" s="533"/>
      <c r="AL16" s="533"/>
      <c r="AM16" s="533"/>
      <c r="AN16" s="533"/>
      <c r="AO16" s="533"/>
      <c r="AP16" s="533"/>
      <c r="AQ16" s="533"/>
      <c r="AR16" s="533"/>
      <c r="AS16" s="533"/>
      <c r="AT16" s="533"/>
      <c r="AU16" s="533"/>
      <c r="AV16" s="533"/>
      <c r="AW16" s="533"/>
      <c r="AX16" s="533"/>
      <c r="AY16" s="533"/>
      <c r="AZ16" s="533"/>
      <c r="BA16" s="533"/>
      <c r="BB16" s="533"/>
      <c r="BC16" s="533"/>
      <c r="BD16" s="533"/>
      <c r="BE16" s="533"/>
      <c r="BF16" s="533"/>
      <c r="BG16" s="533"/>
      <c r="BH16" s="533"/>
      <c r="BI16" s="533"/>
      <c r="BJ16" s="533"/>
      <c r="BK16" s="533"/>
      <c r="BL16" s="533"/>
      <c r="BM16" s="533"/>
      <c r="BN16" s="533"/>
      <c r="BO16" s="533"/>
      <c r="BP16" s="533"/>
      <c r="BQ16" s="533"/>
      <c r="BR16" s="533"/>
      <c r="BS16" s="533"/>
      <c r="BT16" s="533"/>
      <c r="BU16" s="534"/>
    </row>
    <row r="17" spans="9:73" s="150" customFormat="1" ht="21">
      <c r="I17" s="529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1"/>
      <c r="V17" s="529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1"/>
      <c r="AI17" s="532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F17" s="533"/>
      <c r="BG17" s="533"/>
      <c r="BH17" s="533"/>
      <c r="BI17" s="533"/>
      <c r="BJ17" s="533"/>
      <c r="BK17" s="533"/>
      <c r="BL17" s="533"/>
      <c r="BM17" s="533"/>
      <c r="BN17" s="533"/>
      <c r="BO17" s="533"/>
      <c r="BP17" s="533"/>
      <c r="BQ17" s="533"/>
      <c r="BR17" s="533"/>
      <c r="BS17" s="533"/>
      <c r="BT17" s="533"/>
      <c r="BU17" s="534"/>
    </row>
    <row r="18" spans="9:73" s="150" customFormat="1" ht="21">
      <c r="I18" s="529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1"/>
      <c r="V18" s="529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1"/>
      <c r="AI18" s="532"/>
      <c r="AJ18" s="533"/>
      <c r="AK18" s="533"/>
      <c r="AL18" s="533"/>
      <c r="AM18" s="533"/>
      <c r="AN18" s="533"/>
      <c r="AO18" s="533"/>
      <c r="AP18" s="533"/>
      <c r="AQ18" s="533"/>
      <c r="AR18" s="533"/>
      <c r="AS18" s="533"/>
      <c r="AT18" s="533"/>
      <c r="AU18" s="533"/>
      <c r="AV18" s="533"/>
      <c r="AW18" s="533"/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4"/>
    </row>
    <row r="19" spans="9:73" s="150" customFormat="1" ht="21">
      <c r="I19" s="529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1"/>
      <c r="V19" s="529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1"/>
      <c r="AI19" s="532"/>
      <c r="AJ19" s="533"/>
      <c r="AK19" s="533"/>
      <c r="AL19" s="533"/>
      <c r="AM19" s="533"/>
      <c r="AN19" s="533"/>
      <c r="AO19" s="533"/>
      <c r="AP19" s="533"/>
      <c r="AQ19" s="533"/>
      <c r="AR19" s="533"/>
      <c r="AS19" s="533"/>
      <c r="AT19" s="533"/>
      <c r="AU19" s="533"/>
      <c r="AV19" s="533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4"/>
    </row>
    <row r="20" spans="9:73" s="150" customFormat="1" ht="21">
      <c r="I20" s="529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1"/>
      <c r="V20" s="529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1"/>
      <c r="AI20" s="532"/>
      <c r="AJ20" s="533"/>
      <c r="AK20" s="533"/>
      <c r="AL20" s="533"/>
      <c r="AM20" s="533"/>
      <c r="AN20" s="533"/>
      <c r="AO20" s="533"/>
      <c r="AP20" s="533"/>
      <c r="AQ20" s="533"/>
      <c r="AR20" s="533"/>
      <c r="AS20" s="533"/>
      <c r="AT20" s="533"/>
      <c r="AU20" s="533"/>
      <c r="AV20" s="533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4"/>
    </row>
    <row r="21" spans="9:73" s="150" customFormat="1" ht="21">
      <c r="I21" s="529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1"/>
      <c r="V21" s="529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1"/>
      <c r="AI21" s="532"/>
      <c r="AJ21" s="533"/>
      <c r="AK21" s="533"/>
      <c r="AL21" s="533"/>
      <c r="AM21" s="533"/>
      <c r="AN21" s="533"/>
      <c r="AO21" s="533"/>
      <c r="AP21" s="533"/>
      <c r="AQ21" s="533"/>
      <c r="AR21" s="533"/>
      <c r="AS21" s="533"/>
      <c r="AT21" s="533"/>
      <c r="AU21" s="533"/>
      <c r="AV21" s="533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4"/>
    </row>
    <row r="22" spans="9:73" s="150" customFormat="1" ht="21">
      <c r="I22" s="529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1"/>
      <c r="V22" s="529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1"/>
      <c r="AI22" s="532"/>
      <c r="AJ22" s="533"/>
      <c r="AK22" s="533"/>
      <c r="AL22" s="533"/>
      <c r="AM22" s="533"/>
      <c r="AN22" s="533"/>
      <c r="AO22" s="533"/>
      <c r="AP22" s="533"/>
      <c r="AQ22" s="533"/>
      <c r="AR22" s="533"/>
      <c r="AS22" s="533"/>
      <c r="AT22" s="533"/>
      <c r="AU22" s="533"/>
      <c r="AV22" s="533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4"/>
    </row>
    <row r="23" spans="9:73" s="150" customFormat="1" ht="21">
      <c r="I23" s="529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1"/>
      <c r="V23" s="529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1"/>
      <c r="AI23" s="532"/>
      <c r="AJ23" s="533"/>
      <c r="AK23" s="533"/>
      <c r="AL23" s="533"/>
      <c r="AM23" s="533"/>
      <c r="AN23" s="533"/>
      <c r="AO23" s="533"/>
      <c r="AP23" s="533"/>
      <c r="AQ23" s="533"/>
      <c r="AR23" s="533"/>
      <c r="AS23" s="533"/>
      <c r="AT23" s="533"/>
      <c r="AU23" s="533"/>
      <c r="AV23" s="533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4"/>
    </row>
    <row r="24" spans="9:73" s="150" customFormat="1" ht="21">
      <c r="I24" s="529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1"/>
      <c r="V24" s="529"/>
      <c r="W24" s="530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1"/>
      <c r="AI24" s="532"/>
      <c r="AJ24" s="533"/>
      <c r="AK24" s="533"/>
      <c r="AL24" s="533"/>
      <c r="AM24" s="533"/>
      <c r="AN24" s="533"/>
      <c r="AO24" s="533"/>
      <c r="AP24" s="533"/>
      <c r="AQ24" s="533"/>
      <c r="AR24" s="533"/>
      <c r="AS24" s="533"/>
      <c r="AT24" s="533"/>
      <c r="AU24" s="533"/>
      <c r="AV24" s="533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4"/>
    </row>
    <row r="25" spans="9:73" s="150" customFormat="1" ht="21">
      <c r="I25" s="529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1"/>
      <c r="V25" s="529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1"/>
      <c r="AI25" s="532"/>
      <c r="AJ25" s="533"/>
      <c r="AK25" s="533"/>
      <c r="AL25" s="533"/>
      <c r="AM25" s="533"/>
      <c r="AN25" s="533"/>
      <c r="AO25" s="533"/>
      <c r="AP25" s="533"/>
      <c r="AQ25" s="533"/>
      <c r="AR25" s="533"/>
      <c r="AS25" s="533"/>
      <c r="AT25" s="533"/>
      <c r="AU25" s="533"/>
      <c r="AV25" s="533"/>
      <c r="AW25" s="533"/>
      <c r="AX25" s="533"/>
      <c r="AY25" s="533"/>
      <c r="AZ25" s="533"/>
      <c r="BA25" s="533"/>
      <c r="BB25" s="533"/>
      <c r="BC25" s="533"/>
      <c r="BD25" s="533"/>
      <c r="BE25" s="533"/>
      <c r="BF25" s="533"/>
      <c r="BG25" s="533"/>
      <c r="BH25" s="533"/>
      <c r="BI25" s="533"/>
      <c r="BJ25" s="533"/>
      <c r="BK25" s="533"/>
      <c r="BL25" s="533"/>
      <c r="BM25" s="533"/>
      <c r="BN25" s="533"/>
      <c r="BO25" s="533"/>
      <c r="BP25" s="533"/>
      <c r="BQ25" s="533"/>
      <c r="BR25" s="533"/>
      <c r="BS25" s="533"/>
      <c r="BT25" s="533"/>
      <c r="BU25" s="534"/>
    </row>
    <row r="26" spans="9:73" s="150" customFormat="1" ht="21">
      <c r="I26" s="529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1"/>
      <c r="V26" s="529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1"/>
      <c r="AI26" s="532"/>
      <c r="AJ26" s="533"/>
      <c r="AK26" s="533"/>
      <c r="AL26" s="533"/>
      <c r="AM26" s="533"/>
      <c r="AN26" s="533"/>
      <c r="AO26" s="533"/>
      <c r="AP26" s="533"/>
      <c r="AQ26" s="533"/>
      <c r="AR26" s="533"/>
      <c r="AS26" s="533"/>
      <c r="AT26" s="533"/>
      <c r="AU26" s="533"/>
      <c r="AV26" s="533"/>
      <c r="AW26" s="533"/>
      <c r="AX26" s="533"/>
      <c r="AY26" s="533"/>
      <c r="AZ26" s="533"/>
      <c r="BA26" s="533"/>
      <c r="BB26" s="533"/>
      <c r="BC26" s="533"/>
      <c r="BD26" s="533"/>
      <c r="BE26" s="533"/>
      <c r="BF26" s="533"/>
      <c r="BG26" s="533"/>
      <c r="BH26" s="533"/>
      <c r="BI26" s="533"/>
      <c r="BJ26" s="533"/>
      <c r="BK26" s="533"/>
      <c r="BL26" s="533"/>
      <c r="BM26" s="533"/>
      <c r="BN26" s="533"/>
      <c r="BO26" s="533"/>
      <c r="BP26" s="533"/>
      <c r="BQ26" s="533"/>
      <c r="BR26" s="533"/>
      <c r="BS26" s="533"/>
      <c r="BT26" s="533"/>
      <c r="BU26" s="534"/>
    </row>
    <row r="27" spans="9:73" s="150" customFormat="1" ht="21">
      <c r="I27" s="529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1"/>
      <c r="V27" s="529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1"/>
      <c r="AI27" s="532"/>
      <c r="AJ27" s="533"/>
      <c r="AK27" s="533"/>
      <c r="AL27" s="533"/>
      <c r="AM27" s="533"/>
      <c r="AN27" s="533"/>
      <c r="AO27" s="533"/>
      <c r="AP27" s="533"/>
      <c r="AQ27" s="533"/>
      <c r="AR27" s="533"/>
      <c r="AS27" s="533"/>
      <c r="AT27" s="533"/>
      <c r="AU27" s="533"/>
      <c r="AV27" s="533"/>
      <c r="AW27" s="533"/>
      <c r="AX27" s="533"/>
      <c r="AY27" s="533"/>
      <c r="AZ27" s="533"/>
      <c r="BA27" s="533"/>
      <c r="BB27" s="533"/>
      <c r="BC27" s="533"/>
      <c r="BD27" s="533"/>
      <c r="BE27" s="533"/>
      <c r="BF27" s="533"/>
      <c r="BG27" s="533"/>
      <c r="BH27" s="533"/>
      <c r="BI27" s="533"/>
      <c r="BJ27" s="533"/>
      <c r="BK27" s="533"/>
      <c r="BL27" s="533"/>
      <c r="BM27" s="533"/>
      <c r="BN27" s="533"/>
      <c r="BO27" s="533"/>
      <c r="BP27" s="533"/>
      <c r="BQ27" s="533"/>
      <c r="BR27" s="533"/>
      <c r="BS27" s="533"/>
      <c r="BT27" s="533"/>
      <c r="BU27" s="534"/>
    </row>
    <row r="28" spans="9:73" s="150" customFormat="1" ht="21">
      <c r="I28" s="529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1"/>
      <c r="V28" s="529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1"/>
      <c r="AI28" s="532"/>
      <c r="AJ28" s="533"/>
      <c r="AK28" s="533"/>
      <c r="AL28" s="533"/>
      <c r="AM28" s="533"/>
      <c r="AN28" s="533"/>
      <c r="AO28" s="533"/>
      <c r="AP28" s="533"/>
      <c r="AQ28" s="533"/>
      <c r="AR28" s="533"/>
      <c r="AS28" s="533"/>
      <c r="AT28" s="533"/>
      <c r="AU28" s="533"/>
      <c r="AV28" s="533"/>
      <c r="AW28" s="533"/>
      <c r="AX28" s="533"/>
      <c r="AY28" s="533"/>
      <c r="AZ28" s="533"/>
      <c r="BA28" s="533"/>
      <c r="BB28" s="533"/>
      <c r="BC28" s="533"/>
      <c r="BD28" s="533"/>
      <c r="BE28" s="533"/>
      <c r="BF28" s="533"/>
      <c r="BG28" s="533"/>
      <c r="BH28" s="533"/>
      <c r="BI28" s="533"/>
      <c r="BJ28" s="533"/>
      <c r="BK28" s="533"/>
      <c r="BL28" s="533"/>
      <c r="BM28" s="533"/>
      <c r="BN28" s="533"/>
      <c r="BO28" s="533"/>
      <c r="BP28" s="533"/>
      <c r="BQ28" s="533"/>
      <c r="BR28" s="533"/>
      <c r="BS28" s="533"/>
      <c r="BT28" s="533"/>
      <c r="BU28" s="534"/>
    </row>
    <row r="29" spans="9:73" s="150" customFormat="1" ht="21">
      <c r="I29" s="529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1"/>
      <c r="V29" s="529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1"/>
      <c r="AI29" s="532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  <c r="BF29" s="533"/>
      <c r="BG29" s="533"/>
      <c r="BH29" s="533"/>
      <c r="BI29" s="533"/>
      <c r="BJ29" s="533"/>
      <c r="BK29" s="533"/>
      <c r="BL29" s="533"/>
      <c r="BM29" s="533"/>
      <c r="BN29" s="533"/>
      <c r="BO29" s="533"/>
      <c r="BP29" s="533"/>
      <c r="BQ29" s="533"/>
      <c r="BR29" s="533"/>
      <c r="BS29" s="533"/>
      <c r="BT29" s="533"/>
      <c r="BU29" s="534"/>
    </row>
    <row r="30" spans="9:73" s="150" customFormat="1" ht="21">
      <c r="I30" s="529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1"/>
      <c r="V30" s="529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1"/>
      <c r="AI30" s="532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  <c r="BE30" s="533"/>
      <c r="BF30" s="533"/>
      <c r="BG30" s="533"/>
      <c r="BH30" s="533"/>
      <c r="BI30" s="533"/>
      <c r="BJ30" s="533"/>
      <c r="BK30" s="533"/>
      <c r="BL30" s="533"/>
      <c r="BM30" s="533"/>
      <c r="BN30" s="533"/>
      <c r="BO30" s="533"/>
      <c r="BP30" s="533"/>
      <c r="BQ30" s="533"/>
      <c r="BR30" s="533"/>
      <c r="BS30" s="533"/>
      <c r="BT30" s="533"/>
      <c r="BU30" s="534"/>
    </row>
    <row r="31" spans="9:73" s="150" customFormat="1" ht="21">
      <c r="I31" s="529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1"/>
      <c r="V31" s="529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1"/>
      <c r="AI31" s="532"/>
      <c r="AJ31" s="533"/>
      <c r="AK31" s="533"/>
      <c r="AL31" s="533"/>
      <c r="AM31" s="533"/>
      <c r="AN31" s="533"/>
      <c r="AO31" s="533"/>
      <c r="AP31" s="533"/>
      <c r="AQ31" s="533"/>
      <c r="AR31" s="533"/>
      <c r="AS31" s="533"/>
      <c r="AT31" s="533"/>
      <c r="AU31" s="533"/>
      <c r="AV31" s="533"/>
      <c r="AW31" s="533"/>
      <c r="AX31" s="533"/>
      <c r="AY31" s="533"/>
      <c r="AZ31" s="533"/>
      <c r="BA31" s="533"/>
      <c r="BB31" s="533"/>
      <c r="BC31" s="533"/>
      <c r="BD31" s="533"/>
      <c r="BE31" s="533"/>
      <c r="BF31" s="533"/>
      <c r="BG31" s="533"/>
      <c r="BH31" s="533"/>
      <c r="BI31" s="533"/>
      <c r="BJ31" s="533"/>
      <c r="BK31" s="533"/>
      <c r="BL31" s="533"/>
      <c r="BM31" s="533"/>
      <c r="BN31" s="533"/>
      <c r="BO31" s="533"/>
      <c r="BP31" s="533"/>
      <c r="BQ31" s="533"/>
      <c r="BR31" s="533"/>
      <c r="BS31" s="533"/>
      <c r="BT31" s="533"/>
      <c r="BU31" s="534"/>
    </row>
    <row r="32" spans="9:73" s="150" customFormat="1" ht="21">
      <c r="I32" s="529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1"/>
      <c r="V32" s="529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1"/>
      <c r="AI32" s="532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3"/>
      <c r="BN32" s="533"/>
      <c r="BO32" s="533"/>
      <c r="BP32" s="533"/>
      <c r="BQ32" s="533"/>
      <c r="BR32" s="533"/>
      <c r="BS32" s="533"/>
      <c r="BT32" s="533"/>
      <c r="BU32" s="534"/>
    </row>
    <row r="33" spans="1:73" s="150" customFormat="1" ht="21">
      <c r="I33" s="529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1"/>
      <c r="V33" s="529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1"/>
      <c r="AI33" s="532"/>
      <c r="AJ33" s="533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3"/>
      <c r="BN33" s="533"/>
      <c r="BO33" s="533"/>
      <c r="BP33" s="533"/>
      <c r="BQ33" s="533"/>
      <c r="BR33" s="533"/>
      <c r="BS33" s="533"/>
      <c r="BT33" s="533"/>
      <c r="BU33" s="534"/>
    </row>
    <row r="34" spans="1:73" s="150" customFormat="1" ht="21">
      <c r="I34" s="529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1"/>
      <c r="V34" s="529"/>
      <c r="W34" s="530"/>
      <c r="X34" s="530"/>
      <c r="Y34" s="530"/>
      <c r="Z34" s="530"/>
      <c r="AA34" s="530"/>
      <c r="AB34" s="530"/>
      <c r="AC34" s="530"/>
      <c r="AD34" s="530"/>
      <c r="AE34" s="530"/>
      <c r="AF34" s="530"/>
      <c r="AG34" s="530"/>
      <c r="AH34" s="531"/>
      <c r="AI34" s="532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3"/>
      <c r="BC34" s="533"/>
      <c r="BD34" s="533"/>
      <c r="BE34" s="533"/>
      <c r="BF34" s="533"/>
      <c r="BG34" s="533"/>
      <c r="BH34" s="533"/>
      <c r="BI34" s="533"/>
      <c r="BJ34" s="533"/>
      <c r="BK34" s="533"/>
      <c r="BL34" s="533"/>
      <c r="BM34" s="533"/>
      <c r="BN34" s="533"/>
      <c r="BO34" s="533"/>
      <c r="BP34" s="533"/>
      <c r="BQ34" s="533"/>
      <c r="BR34" s="533"/>
      <c r="BS34" s="533"/>
      <c r="BT34" s="533"/>
      <c r="BU34" s="534"/>
    </row>
    <row r="35" spans="1:73" s="150" customFormat="1" ht="21">
      <c r="I35" s="529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1"/>
      <c r="V35" s="529"/>
      <c r="W35" s="530"/>
      <c r="X35" s="530"/>
      <c r="Y35" s="530"/>
      <c r="Z35" s="530"/>
      <c r="AA35" s="530"/>
      <c r="AB35" s="530"/>
      <c r="AC35" s="530"/>
      <c r="AD35" s="530"/>
      <c r="AE35" s="530"/>
      <c r="AF35" s="530"/>
      <c r="AG35" s="530"/>
      <c r="AH35" s="531"/>
      <c r="AI35" s="532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3"/>
      <c r="BN35" s="533"/>
      <c r="BO35" s="533"/>
      <c r="BP35" s="533"/>
      <c r="BQ35" s="533"/>
      <c r="BR35" s="533"/>
      <c r="BS35" s="533"/>
      <c r="BT35" s="533"/>
      <c r="BU35" s="534"/>
    </row>
    <row r="36" spans="1:73" s="150" customFormat="1" ht="21">
      <c r="I36" s="529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1"/>
      <c r="V36" s="529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  <c r="AH36" s="531"/>
      <c r="AI36" s="532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3"/>
      <c r="BN36" s="533"/>
      <c r="BO36" s="533"/>
      <c r="BP36" s="533"/>
      <c r="BQ36" s="533"/>
      <c r="BR36" s="533"/>
      <c r="BS36" s="533"/>
      <c r="BT36" s="533"/>
      <c r="BU36" s="534"/>
    </row>
    <row r="37" spans="1:73" s="150" customFormat="1" ht="21">
      <c r="I37" s="529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1"/>
      <c r="V37" s="529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  <c r="AH37" s="531"/>
      <c r="AI37" s="532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3"/>
      <c r="BL37" s="533"/>
      <c r="BM37" s="533"/>
      <c r="BN37" s="533"/>
      <c r="BO37" s="533"/>
      <c r="BP37" s="533"/>
      <c r="BQ37" s="533"/>
      <c r="BR37" s="533"/>
      <c r="BS37" s="533"/>
      <c r="BT37" s="533"/>
      <c r="BU37" s="534"/>
    </row>
    <row r="38" spans="1:73" s="150" customFormat="1" ht="21">
      <c r="I38" s="529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1"/>
      <c r="V38" s="529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531"/>
      <c r="AI38" s="532"/>
      <c r="AJ38" s="533"/>
      <c r="AK38" s="533"/>
      <c r="AL38" s="533"/>
      <c r="AM38" s="533"/>
      <c r="AN38" s="533"/>
      <c r="AO38" s="533"/>
      <c r="AP38" s="533"/>
      <c r="AQ38" s="533"/>
      <c r="AR38" s="533"/>
      <c r="AS38" s="533"/>
      <c r="AT38" s="533"/>
      <c r="AU38" s="533"/>
      <c r="AV38" s="533"/>
      <c r="AW38" s="533"/>
      <c r="AX38" s="533"/>
      <c r="AY38" s="533"/>
      <c r="AZ38" s="533"/>
      <c r="BA38" s="533"/>
      <c r="BB38" s="533"/>
      <c r="BC38" s="533"/>
      <c r="BD38" s="533"/>
      <c r="BE38" s="533"/>
      <c r="BF38" s="533"/>
      <c r="BG38" s="533"/>
      <c r="BH38" s="533"/>
      <c r="BI38" s="533"/>
      <c r="BJ38" s="533"/>
      <c r="BK38" s="533"/>
      <c r="BL38" s="533"/>
      <c r="BM38" s="533"/>
      <c r="BN38" s="533"/>
      <c r="BO38" s="533"/>
      <c r="BP38" s="533"/>
      <c r="BQ38" s="533"/>
      <c r="BR38" s="533"/>
      <c r="BS38" s="533"/>
      <c r="BT38" s="533"/>
      <c r="BU38" s="534"/>
    </row>
    <row r="39" spans="1:73" s="150" customFormat="1" ht="21">
      <c r="I39" s="529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1"/>
      <c r="V39" s="529"/>
      <c r="W39" s="530"/>
      <c r="X39" s="530"/>
      <c r="Y39" s="530"/>
      <c r="Z39" s="530"/>
      <c r="AA39" s="530"/>
      <c r="AB39" s="530"/>
      <c r="AC39" s="530"/>
      <c r="AD39" s="530"/>
      <c r="AE39" s="530"/>
      <c r="AF39" s="530"/>
      <c r="AG39" s="530"/>
      <c r="AH39" s="531"/>
      <c r="AI39" s="532"/>
      <c r="AJ39" s="533"/>
      <c r="AK39" s="533"/>
      <c r="AL39" s="533"/>
      <c r="AM39" s="533"/>
      <c r="AN39" s="533"/>
      <c r="AO39" s="533"/>
      <c r="AP39" s="533"/>
      <c r="AQ39" s="533"/>
      <c r="AR39" s="533"/>
      <c r="AS39" s="533"/>
      <c r="AT39" s="533"/>
      <c r="AU39" s="533"/>
      <c r="AV39" s="533"/>
      <c r="AW39" s="533"/>
      <c r="AX39" s="533"/>
      <c r="AY39" s="533"/>
      <c r="AZ39" s="533"/>
      <c r="BA39" s="533"/>
      <c r="BB39" s="533"/>
      <c r="BC39" s="533"/>
      <c r="BD39" s="533"/>
      <c r="BE39" s="533"/>
      <c r="BF39" s="533"/>
      <c r="BG39" s="533"/>
      <c r="BH39" s="533"/>
      <c r="BI39" s="533"/>
      <c r="BJ39" s="533"/>
      <c r="BK39" s="533"/>
      <c r="BL39" s="533"/>
      <c r="BM39" s="533"/>
      <c r="BN39" s="533"/>
      <c r="BO39" s="533"/>
      <c r="BP39" s="533"/>
      <c r="BQ39" s="533"/>
      <c r="BR39" s="533"/>
      <c r="BS39" s="533"/>
      <c r="BT39" s="533"/>
      <c r="BU39" s="534"/>
    </row>
    <row r="40" spans="1:73" s="150" customFormat="1" ht="21">
      <c r="I40" s="529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1"/>
      <c r="V40" s="529"/>
      <c r="W40" s="530"/>
      <c r="X40" s="530"/>
      <c r="Y40" s="530"/>
      <c r="Z40" s="530"/>
      <c r="AA40" s="530"/>
      <c r="AB40" s="530"/>
      <c r="AC40" s="530"/>
      <c r="AD40" s="530"/>
      <c r="AE40" s="530"/>
      <c r="AF40" s="530"/>
      <c r="AG40" s="530"/>
      <c r="AH40" s="531"/>
      <c r="AI40" s="532"/>
      <c r="AJ40" s="533"/>
      <c r="AK40" s="533"/>
      <c r="AL40" s="533"/>
      <c r="AM40" s="533"/>
      <c r="AN40" s="533"/>
      <c r="AO40" s="533"/>
      <c r="AP40" s="533"/>
      <c r="AQ40" s="533"/>
      <c r="AR40" s="533"/>
      <c r="AS40" s="533"/>
      <c r="AT40" s="533"/>
      <c r="AU40" s="533"/>
      <c r="AV40" s="533"/>
      <c r="AW40" s="533"/>
      <c r="AX40" s="533"/>
      <c r="AY40" s="533"/>
      <c r="AZ40" s="533"/>
      <c r="BA40" s="533"/>
      <c r="BB40" s="533"/>
      <c r="BC40" s="533"/>
      <c r="BD40" s="533"/>
      <c r="BE40" s="533"/>
      <c r="BF40" s="533"/>
      <c r="BG40" s="533"/>
      <c r="BH40" s="533"/>
      <c r="BI40" s="533"/>
      <c r="BJ40" s="533"/>
      <c r="BK40" s="533"/>
      <c r="BL40" s="533"/>
      <c r="BM40" s="533"/>
      <c r="BN40" s="533"/>
      <c r="BO40" s="533"/>
      <c r="BP40" s="533"/>
      <c r="BQ40" s="533"/>
      <c r="BR40" s="533"/>
      <c r="BS40" s="533"/>
      <c r="BT40" s="533"/>
      <c r="BU40" s="534"/>
    </row>
    <row r="41" spans="1:73" s="150" customFormat="1" ht="22.5" customHeight="1">
      <c r="I41" s="544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6"/>
      <c r="V41" s="544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6"/>
      <c r="AI41" s="547"/>
      <c r="AJ41" s="548"/>
      <c r="AK41" s="548"/>
      <c r="AL41" s="548"/>
      <c r="AM41" s="548"/>
      <c r="AN41" s="548"/>
      <c r="AO41" s="548"/>
      <c r="AP41" s="548"/>
      <c r="AQ41" s="548"/>
      <c r="AR41" s="548"/>
      <c r="AS41" s="548"/>
      <c r="AT41" s="548"/>
      <c r="AU41" s="548"/>
      <c r="AV41" s="548"/>
      <c r="AW41" s="548"/>
      <c r="AX41" s="548"/>
      <c r="AY41" s="548"/>
      <c r="AZ41" s="548"/>
      <c r="BA41" s="548"/>
      <c r="BB41" s="548"/>
      <c r="BC41" s="548"/>
      <c r="BD41" s="548"/>
      <c r="BE41" s="548"/>
      <c r="BF41" s="548"/>
      <c r="BG41" s="548"/>
      <c r="BH41" s="548"/>
      <c r="BI41" s="548"/>
      <c r="BJ41" s="548"/>
      <c r="BK41" s="548"/>
      <c r="BL41" s="548"/>
      <c r="BM41" s="548"/>
      <c r="BN41" s="548"/>
      <c r="BO41" s="548"/>
      <c r="BP41" s="548"/>
      <c r="BQ41" s="548"/>
      <c r="BR41" s="548"/>
      <c r="BS41" s="548"/>
      <c r="BT41" s="548"/>
      <c r="BU41" s="549"/>
    </row>
    <row r="42" spans="1:73" ht="23.25">
      <c r="I42" s="550" t="s">
        <v>656</v>
      </c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550"/>
      <c r="V42" s="551" t="s">
        <v>657</v>
      </c>
      <c r="W42" s="551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1" t="s">
        <v>709</v>
      </c>
      <c r="AJ42" s="551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551"/>
      <c r="AY42" s="551"/>
      <c r="AZ42" s="551"/>
      <c r="BA42" s="551"/>
      <c r="BB42" s="551"/>
      <c r="BC42" s="551"/>
      <c r="BD42" s="551"/>
      <c r="BE42" s="551"/>
      <c r="BF42" s="551"/>
      <c r="BG42" s="551"/>
      <c r="BH42" s="551"/>
      <c r="BI42" s="551"/>
      <c r="BJ42" s="551"/>
      <c r="BK42" s="551"/>
      <c r="BL42" s="551"/>
      <c r="BM42" s="551"/>
      <c r="BN42" s="551"/>
      <c r="BO42" s="551"/>
      <c r="BP42" s="551"/>
      <c r="BQ42" s="551"/>
      <c r="BR42" s="551"/>
      <c r="BS42" s="551"/>
      <c r="BT42" s="551"/>
      <c r="BU42" s="551"/>
    </row>
    <row r="43" spans="1:73" ht="21">
      <c r="A43" s="150"/>
      <c r="B43" s="150"/>
      <c r="C43" s="150"/>
      <c r="D43" s="150"/>
      <c r="E43" s="150"/>
      <c r="F43" s="150"/>
      <c r="G43" s="150"/>
      <c r="H43" s="150"/>
      <c r="I43" s="552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553"/>
      <c r="U43" s="554"/>
      <c r="V43" s="552"/>
      <c r="W43" s="553"/>
      <c r="X43" s="553"/>
      <c r="Y43" s="553"/>
      <c r="Z43" s="553"/>
      <c r="AA43" s="553"/>
      <c r="AB43" s="553"/>
      <c r="AC43" s="553"/>
      <c r="AD43" s="553"/>
      <c r="AE43" s="553"/>
      <c r="AF43" s="553"/>
      <c r="AG43" s="553"/>
      <c r="AH43" s="554"/>
      <c r="AI43" s="556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  <c r="BA43" s="557"/>
      <c r="BB43" s="557"/>
      <c r="BC43" s="557"/>
      <c r="BD43" s="557"/>
      <c r="BE43" s="557"/>
      <c r="BF43" s="557"/>
      <c r="BG43" s="557"/>
      <c r="BH43" s="557"/>
      <c r="BI43" s="557"/>
      <c r="BJ43" s="557"/>
      <c r="BK43" s="557"/>
      <c r="BL43" s="557"/>
      <c r="BM43" s="557"/>
      <c r="BN43" s="557"/>
      <c r="BO43" s="557"/>
      <c r="BP43" s="557"/>
      <c r="BQ43" s="557"/>
      <c r="BR43" s="557"/>
      <c r="BS43" s="557"/>
      <c r="BT43" s="557"/>
      <c r="BU43" s="558"/>
    </row>
    <row r="44" spans="1:73" ht="21">
      <c r="A44" s="150"/>
      <c r="B44" s="150"/>
      <c r="C44" s="150"/>
      <c r="D44" s="150"/>
      <c r="E44" s="150"/>
      <c r="F44" s="150"/>
      <c r="G44" s="150"/>
      <c r="H44" s="150"/>
      <c r="I44" s="529"/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0"/>
      <c r="U44" s="531"/>
      <c r="V44" s="529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1"/>
      <c r="AI44" s="532"/>
      <c r="AJ44" s="533"/>
      <c r="AK44" s="533"/>
      <c r="AL44" s="533"/>
      <c r="AM44" s="533"/>
      <c r="AN44" s="533"/>
      <c r="AO44" s="533"/>
      <c r="AP44" s="533"/>
      <c r="AQ44" s="533"/>
      <c r="AR44" s="533"/>
      <c r="AS44" s="533"/>
      <c r="AT44" s="533"/>
      <c r="AU44" s="533"/>
      <c r="AV44" s="533"/>
      <c r="AW44" s="533"/>
      <c r="AX44" s="533"/>
      <c r="AY44" s="533"/>
      <c r="AZ44" s="533"/>
      <c r="BA44" s="533"/>
      <c r="BB44" s="533"/>
      <c r="BC44" s="533"/>
      <c r="BD44" s="533"/>
      <c r="BE44" s="533"/>
      <c r="BF44" s="533"/>
      <c r="BG44" s="533"/>
      <c r="BH44" s="533"/>
      <c r="BI44" s="533"/>
      <c r="BJ44" s="533"/>
      <c r="BK44" s="533"/>
      <c r="BL44" s="533"/>
      <c r="BM44" s="533"/>
      <c r="BN44" s="533"/>
      <c r="BO44" s="533"/>
      <c r="BP44" s="533"/>
      <c r="BQ44" s="533"/>
      <c r="BR44" s="533"/>
      <c r="BS44" s="533"/>
      <c r="BT44" s="533"/>
      <c r="BU44" s="534"/>
    </row>
    <row r="45" spans="1:73" ht="21">
      <c r="A45" s="150"/>
      <c r="B45" s="150"/>
      <c r="C45" s="150"/>
      <c r="D45" s="150"/>
      <c r="E45" s="150"/>
      <c r="F45" s="150"/>
      <c r="G45" s="150"/>
      <c r="H45" s="150"/>
      <c r="I45" s="529"/>
      <c r="J45" s="530"/>
      <c r="K45" s="530"/>
      <c r="L45" s="530"/>
      <c r="M45" s="530"/>
      <c r="N45" s="530"/>
      <c r="O45" s="530"/>
      <c r="P45" s="530"/>
      <c r="Q45" s="530"/>
      <c r="R45" s="530"/>
      <c r="S45" s="530"/>
      <c r="T45" s="530"/>
      <c r="U45" s="531"/>
      <c r="V45" s="529"/>
      <c r="W45" s="530"/>
      <c r="X45" s="530"/>
      <c r="Y45" s="530"/>
      <c r="Z45" s="530"/>
      <c r="AA45" s="530"/>
      <c r="AB45" s="530"/>
      <c r="AC45" s="530"/>
      <c r="AD45" s="530"/>
      <c r="AE45" s="530"/>
      <c r="AF45" s="530"/>
      <c r="AG45" s="530"/>
      <c r="AH45" s="531"/>
      <c r="AI45" s="532"/>
      <c r="AJ45" s="533"/>
      <c r="AK45" s="533"/>
      <c r="AL45" s="533"/>
      <c r="AM45" s="533"/>
      <c r="AN45" s="533"/>
      <c r="AO45" s="533"/>
      <c r="AP45" s="533"/>
      <c r="AQ45" s="533"/>
      <c r="AR45" s="533"/>
      <c r="AS45" s="533"/>
      <c r="AT45" s="533"/>
      <c r="AU45" s="533"/>
      <c r="AV45" s="533"/>
      <c r="AW45" s="533"/>
      <c r="AX45" s="533"/>
      <c r="AY45" s="533"/>
      <c r="AZ45" s="533"/>
      <c r="BA45" s="533"/>
      <c r="BB45" s="533"/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3"/>
      <c r="BQ45" s="533"/>
      <c r="BR45" s="533"/>
      <c r="BS45" s="533"/>
      <c r="BT45" s="533"/>
      <c r="BU45" s="534"/>
    </row>
    <row r="46" spans="1:73" ht="21">
      <c r="A46" s="150"/>
      <c r="B46" s="150"/>
      <c r="C46" s="150"/>
      <c r="D46" s="150"/>
      <c r="E46" s="150"/>
      <c r="F46" s="150"/>
      <c r="G46" s="150"/>
      <c r="H46" s="150"/>
      <c r="I46" s="529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1"/>
      <c r="V46" s="529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531"/>
      <c r="AI46" s="532"/>
      <c r="AJ46" s="533"/>
      <c r="AK46" s="533"/>
      <c r="AL46" s="533"/>
      <c r="AM46" s="533"/>
      <c r="AN46" s="533"/>
      <c r="AO46" s="533"/>
      <c r="AP46" s="533"/>
      <c r="AQ46" s="533"/>
      <c r="AR46" s="533"/>
      <c r="AS46" s="533"/>
      <c r="AT46" s="533"/>
      <c r="AU46" s="533"/>
      <c r="AV46" s="533"/>
      <c r="AW46" s="533"/>
      <c r="AX46" s="533"/>
      <c r="AY46" s="533"/>
      <c r="AZ46" s="533"/>
      <c r="BA46" s="533"/>
      <c r="BB46" s="533"/>
      <c r="BC46" s="533"/>
      <c r="BD46" s="533"/>
      <c r="BE46" s="533"/>
      <c r="BF46" s="533"/>
      <c r="BG46" s="533"/>
      <c r="BH46" s="533"/>
      <c r="BI46" s="533"/>
      <c r="BJ46" s="533"/>
      <c r="BK46" s="533"/>
      <c r="BL46" s="533"/>
      <c r="BM46" s="533"/>
      <c r="BN46" s="533"/>
      <c r="BO46" s="533"/>
      <c r="BP46" s="533"/>
      <c r="BQ46" s="533"/>
      <c r="BR46" s="533"/>
      <c r="BS46" s="533"/>
      <c r="BT46" s="533"/>
      <c r="BU46" s="534"/>
    </row>
    <row r="47" spans="1:73" ht="21">
      <c r="A47" s="150"/>
      <c r="B47" s="150"/>
      <c r="C47" s="150"/>
      <c r="D47" s="150"/>
      <c r="E47" s="150"/>
      <c r="F47" s="150"/>
      <c r="G47" s="150"/>
      <c r="H47" s="150"/>
      <c r="I47" s="529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1"/>
      <c r="V47" s="529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0"/>
      <c r="AH47" s="531"/>
      <c r="AI47" s="532"/>
      <c r="AJ47" s="533"/>
      <c r="AK47" s="533"/>
      <c r="AL47" s="533"/>
      <c r="AM47" s="533"/>
      <c r="AN47" s="533"/>
      <c r="AO47" s="533"/>
      <c r="AP47" s="533"/>
      <c r="AQ47" s="533"/>
      <c r="AR47" s="533"/>
      <c r="AS47" s="533"/>
      <c r="AT47" s="533"/>
      <c r="AU47" s="533"/>
      <c r="AV47" s="533"/>
      <c r="AW47" s="533"/>
      <c r="AX47" s="533"/>
      <c r="AY47" s="533"/>
      <c r="AZ47" s="533"/>
      <c r="BA47" s="533"/>
      <c r="BB47" s="533"/>
      <c r="BC47" s="533"/>
      <c r="BD47" s="533"/>
      <c r="BE47" s="533"/>
      <c r="BF47" s="533"/>
      <c r="BG47" s="533"/>
      <c r="BH47" s="533"/>
      <c r="BI47" s="533"/>
      <c r="BJ47" s="533"/>
      <c r="BK47" s="533"/>
      <c r="BL47" s="533"/>
      <c r="BM47" s="533"/>
      <c r="BN47" s="533"/>
      <c r="BO47" s="533"/>
      <c r="BP47" s="533"/>
      <c r="BQ47" s="533"/>
      <c r="BR47" s="533"/>
      <c r="BS47" s="533"/>
      <c r="BT47" s="533"/>
      <c r="BU47" s="534"/>
    </row>
    <row r="48" spans="1:73" ht="21">
      <c r="A48" s="150"/>
      <c r="B48" s="150"/>
      <c r="C48" s="150"/>
      <c r="D48" s="150"/>
      <c r="E48" s="150"/>
      <c r="F48" s="150"/>
      <c r="G48" s="150"/>
      <c r="H48" s="150"/>
      <c r="I48" s="529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1"/>
      <c r="V48" s="529"/>
      <c r="W48" s="530"/>
      <c r="X48" s="530"/>
      <c r="Y48" s="530"/>
      <c r="Z48" s="530"/>
      <c r="AA48" s="530"/>
      <c r="AB48" s="530"/>
      <c r="AC48" s="530"/>
      <c r="AD48" s="530"/>
      <c r="AE48" s="530"/>
      <c r="AF48" s="530"/>
      <c r="AG48" s="530"/>
      <c r="AH48" s="531"/>
      <c r="AI48" s="532"/>
      <c r="AJ48" s="533"/>
      <c r="AK48" s="533"/>
      <c r="AL48" s="533"/>
      <c r="AM48" s="533"/>
      <c r="AN48" s="533"/>
      <c r="AO48" s="533"/>
      <c r="AP48" s="533"/>
      <c r="AQ48" s="533"/>
      <c r="AR48" s="533"/>
      <c r="AS48" s="533"/>
      <c r="AT48" s="533"/>
      <c r="AU48" s="533"/>
      <c r="AV48" s="533"/>
      <c r="AW48" s="533"/>
      <c r="AX48" s="533"/>
      <c r="AY48" s="533"/>
      <c r="AZ48" s="533"/>
      <c r="BA48" s="533"/>
      <c r="BB48" s="533"/>
      <c r="BC48" s="533"/>
      <c r="BD48" s="533"/>
      <c r="BE48" s="533"/>
      <c r="BF48" s="533"/>
      <c r="BG48" s="533"/>
      <c r="BH48" s="533"/>
      <c r="BI48" s="533"/>
      <c r="BJ48" s="533"/>
      <c r="BK48" s="533"/>
      <c r="BL48" s="533"/>
      <c r="BM48" s="533"/>
      <c r="BN48" s="533"/>
      <c r="BO48" s="533"/>
      <c r="BP48" s="533"/>
      <c r="BQ48" s="533"/>
      <c r="BR48" s="533"/>
      <c r="BS48" s="533"/>
      <c r="BT48" s="533"/>
      <c r="BU48" s="534"/>
    </row>
    <row r="49" spans="1:73" ht="21">
      <c r="A49" s="150"/>
      <c r="B49" s="150"/>
      <c r="C49" s="150"/>
      <c r="D49" s="150"/>
      <c r="E49" s="150"/>
      <c r="F49" s="150"/>
      <c r="G49" s="150"/>
      <c r="H49" s="150"/>
      <c r="I49" s="529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1"/>
      <c r="V49" s="529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1"/>
      <c r="AI49" s="532"/>
      <c r="AJ49" s="533"/>
      <c r="AK49" s="533"/>
      <c r="AL49" s="533"/>
      <c r="AM49" s="533"/>
      <c r="AN49" s="533"/>
      <c r="AO49" s="533"/>
      <c r="AP49" s="533"/>
      <c r="AQ49" s="533"/>
      <c r="AR49" s="533"/>
      <c r="AS49" s="533"/>
      <c r="AT49" s="533"/>
      <c r="AU49" s="533"/>
      <c r="AV49" s="533"/>
      <c r="AW49" s="533"/>
      <c r="AX49" s="533"/>
      <c r="AY49" s="533"/>
      <c r="AZ49" s="533"/>
      <c r="BA49" s="533"/>
      <c r="BB49" s="533"/>
      <c r="BC49" s="533"/>
      <c r="BD49" s="533"/>
      <c r="BE49" s="533"/>
      <c r="BF49" s="533"/>
      <c r="BG49" s="533"/>
      <c r="BH49" s="533"/>
      <c r="BI49" s="533"/>
      <c r="BJ49" s="533"/>
      <c r="BK49" s="533"/>
      <c r="BL49" s="533"/>
      <c r="BM49" s="533"/>
      <c r="BN49" s="533"/>
      <c r="BO49" s="533"/>
      <c r="BP49" s="533"/>
      <c r="BQ49" s="533"/>
      <c r="BR49" s="533"/>
      <c r="BS49" s="533"/>
      <c r="BT49" s="533"/>
      <c r="BU49" s="534"/>
    </row>
    <row r="50" spans="1:73" ht="21">
      <c r="A50" s="150"/>
      <c r="B50" s="150"/>
      <c r="C50" s="150"/>
      <c r="D50" s="150"/>
      <c r="E50" s="150"/>
      <c r="F50" s="150"/>
      <c r="G50" s="150"/>
      <c r="H50" s="150"/>
      <c r="I50" s="529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1"/>
      <c r="V50" s="529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1"/>
      <c r="AI50" s="532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  <c r="BF50" s="533"/>
      <c r="BG50" s="533"/>
      <c r="BH50" s="533"/>
      <c r="BI50" s="533"/>
      <c r="BJ50" s="533"/>
      <c r="BK50" s="533"/>
      <c r="BL50" s="533"/>
      <c r="BM50" s="533"/>
      <c r="BN50" s="533"/>
      <c r="BO50" s="533"/>
      <c r="BP50" s="533"/>
      <c r="BQ50" s="533"/>
      <c r="BR50" s="533"/>
      <c r="BS50" s="533"/>
      <c r="BT50" s="533"/>
      <c r="BU50" s="534"/>
    </row>
    <row r="51" spans="1:73" ht="21">
      <c r="A51" s="150"/>
      <c r="B51" s="150"/>
      <c r="C51" s="150"/>
      <c r="D51" s="150"/>
      <c r="E51" s="150"/>
      <c r="F51" s="150"/>
      <c r="G51" s="150"/>
      <c r="H51" s="150"/>
      <c r="I51" s="529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1"/>
      <c r="V51" s="529"/>
      <c r="W51" s="530"/>
      <c r="X51" s="530"/>
      <c r="Y51" s="530"/>
      <c r="Z51" s="530"/>
      <c r="AA51" s="530"/>
      <c r="AB51" s="530"/>
      <c r="AC51" s="530"/>
      <c r="AD51" s="530"/>
      <c r="AE51" s="530"/>
      <c r="AF51" s="530"/>
      <c r="AG51" s="530"/>
      <c r="AH51" s="531"/>
      <c r="AI51" s="532"/>
      <c r="AJ51" s="533"/>
      <c r="AK51" s="533"/>
      <c r="AL51" s="533"/>
      <c r="AM51" s="533"/>
      <c r="AN51" s="533"/>
      <c r="AO51" s="533"/>
      <c r="AP51" s="533"/>
      <c r="AQ51" s="533"/>
      <c r="AR51" s="533"/>
      <c r="AS51" s="533"/>
      <c r="AT51" s="533"/>
      <c r="AU51" s="533"/>
      <c r="AV51" s="533"/>
      <c r="AW51" s="533"/>
      <c r="AX51" s="533"/>
      <c r="AY51" s="533"/>
      <c r="AZ51" s="533"/>
      <c r="BA51" s="533"/>
      <c r="BB51" s="533"/>
      <c r="BC51" s="533"/>
      <c r="BD51" s="533"/>
      <c r="BE51" s="533"/>
      <c r="BF51" s="533"/>
      <c r="BG51" s="533"/>
      <c r="BH51" s="533"/>
      <c r="BI51" s="533"/>
      <c r="BJ51" s="533"/>
      <c r="BK51" s="533"/>
      <c r="BL51" s="533"/>
      <c r="BM51" s="533"/>
      <c r="BN51" s="533"/>
      <c r="BO51" s="533"/>
      <c r="BP51" s="533"/>
      <c r="BQ51" s="533"/>
      <c r="BR51" s="533"/>
      <c r="BS51" s="533"/>
      <c r="BT51" s="533"/>
      <c r="BU51" s="534"/>
    </row>
    <row r="52" spans="1:73" ht="21">
      <c r="A52" s="150"/>
      <c r="B52" s="150"/>
      <c r="C52" s="150"/>
      <c r="D52" s="150"/>
      <c r="E52" s="150"/>
      <c r="F52" s="150"/>
      <c r="G52" s="150"/>
      <c r="H52" s="150"/>
      <c r="I52" s="529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1"/>
      <c r="V52" s="529"/>
      <c r="W52" s="530"/>
      <c r="X52" s="530"/>
      <c r="Y52" s="530"/>
      <c r="Z52" s="530"/>
      <c r="AA52" s="530"/>
      <c r="AB52" s="530"/>
      <c r="AC52" s="530"/>
      <c r="AD52" s="530"/>
      <c r="AE52" s="530"/>
      <c r="AF52" s="530"/>
      <c r="AG52" s="530"/>
      <c r="AH52" s="531"/>
      <c r="AI52" s="532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3"/>
      <c r="AX52" s="533"/>
      <c r="AY52" s="533"/>
      <c r="AZ52" s="533"/>
      <c r="BA52" s="533"/>
      <c r="BB52" s="533"/>
      <c r="BC52" s="533"/>
      <c r="BD52" s="533"/>
      <c r="BE52" s="533"/>
      <c r="BF52" s="533"/>
      <c r="BG52" s="533"/>
      <c r="BH52" s="533"/>
      <c r="BI52" s="533"/>
      <c r="BJ52" s="533"/>
      <c r="BK52" s="533"/>
      <c r="BL52" s="533"/>
      <c r="BM52" s="533"/>
      <c r="BN52" s="533"/>
      <c r="BO52" s="533"/>
      <c r="BP52" s="533"/>
      <c r="BQ52" s="533"/>
      <c r="BR52" s="533"/>
      <c r="BS52" s="533"/>
      <c r="BT52" s="533"/>
      <c r="BU52" s="534"/>
    </row>
    <row r="53" spans="1:73" ht="21">
      <c r="A53" s="150"/>
      <c r="B53" s="150"/>
      <c r="C53" s="150"/>
      <c r="D53" s="150"/>
      <c r="E53" s="150"/>
      <c r="F53" s="150"/>
      <c r="G53" s="150"/>
      <c r="H53" s="150"/>
      <c r="I53" s="529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1"/>
      <c r="V53" s="529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1"/>
      <c r="AI53" s="532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  <c r="BE53" s="533"/>
      <c r="BF53" s="533"/>
      <c r="BG53" s="533"/>
      <c r="BH53" s="533"/>
      <c r="BI53" s="533"/>
      <c r="BJ53" s="533"/>
      <c r="BK53" s="533"/>
      <c r="BL53" s="533"/>
      <c r="BM53" s="533"/>
      <c r="BN53" s="533"/>
      <c r="BO53" s="533"/>
      <c r="BP53" s="533"/>
      <c r="BQ53" s="533"/>
      <c r="BR53" s="533"/>
      <c r="BS53" s="533"/>
      <c r="BT53" s="533"/>
      <c r="BU53" s="534"/>
    </row>
    <row r="54" spans="1:73" ht="21">
      <c r="A54" s="150"/>
      <c r="B54" s="150"/>
      <c r="C54" s="150"/>
      <c r="D54" s="150"/>
      <c r="E54" s="150"/>
      <c r="F54" s="150"/>
      <c r="G54" s="150"/>
      <c r="H54" s="150"/>
      <c r="I54" s="529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1"/>
      <c r="V54" s="529"/>
      <c r="W54" s="530"/>
      <c r="X54" s="530"/>
      <c r="Y54" s="530"/>
      <c r="Z54" s="530"/>
      <c r="AA54" s="530"/>
      <c r="AB54" s="530"/>
      <c r="AC54" s="530"/>
      <c r="AD54" s="530"/>
      <c r="AE54" s="530"/>
      <c r="AF54" s="530"/>
      <c r="AG54" s="530"/>
      <c r="AH54" s="531"/>
      <c r="AI54" s="532"/>
      <c r="AJ54" s="533"/>
      <c r="AK54" s="533"/>
      <c r="AL54" s="533"/>
      <c r="AM54" s="533"/>
      <c r="AN54" s="533"/>
      <c r="AO54" s="533"/>
      <c r="AP54" s="533"/>
      <c r="AQ54" s="533"/>
      <c r="AR54" s="533"/>
      <c r="AS54" s="533"/>
      <c r="AT54" s="533"/>
      <c r="AU54" s="533"/>
      <c r="AV54" s="533"/>
      <c r="AW54" s="533"/>
      <c r="AX54" s="533"/>
      <c r="AY54" s="533"/>
      <c r="AZ54" s="533"/>
      <c r="BA54" s="533"/>
      <c r="BB54" s="533"/>
      <c r="BC54" s="533"/>
      <c r="BD54" s="533"/>
      <c r="BE54" s="533"/>
      <c r="BF54" s="533"/>
      <c r="BG54" s="533"/>
      <c r="BH54" s="533"/>
      <c r="BI54" s="533"/>
      <c r="BJ54" s="533"/>
      <c r="BK54" s="533"/>
      <c r="BL54" s="533"/>
      <c r="BM54" s="533"/>
      <c r="BN54" s="533"/>
      <c r="BO54" s="533"/>
      <c r="BP54" s="533"/>
      <c r="BQ54" s="533"/>
      <c r="BR54" s="533"/>
      <c r="BS54" s="533"/>
      <c r="BT54" s="533"/>
      <c r="BU54" s="534"/>
    </row>
    <row r="55" spans="1:73" ht="21">
      <c r="A55" s="150"/>
      <c r="B55" s="150"/>
      <c r="C55" s="150"/>
      <c r="D55" s="150"/>
      <c r="E55" s="150"/>
      <c r="F55" s="150"/>
      <c r="G55" s="150"/>
      <c r="H55" s="150"/>
      <c r="I55" s="529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1"/>
      <c r="V55" s="529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1"/>
      <c r="AI55" s="532"/>
      <c r="AJ55" s="533"/>
      <c r="AK55" s="533"/>
      <c r="AL55" s="533"/>
      <c r="AM55" s="533"/>
      <c r="AN55" s="533"/>
      <c r="AO55" s="533"/>
      <c r="AP55" s="533"/>
      <c r="AQ55" s="533"/>
      <c r="AR55" s="533"/>
      <c r="AS55" s="533"/>
      <c r="AT55" s="533"/>
      <c r="AU55" s="533"/>
      <c r="AV55" s="533"/>
      <c r="AW55" s="533"/>
      <c r="AX55" s="533"/>
      <c r="AY55" s="533"/>
      <c r="AZ55" s="533"/>
      <c r="BA55" s="533"/>
      <c r="BB55" s="533"/>
      <c r="BC55" s="533"/>
      <c r="BD55" s="533"/>
      <c r="BE55" s="533"/>
      <c r="BF55" s="533"/>
      <c r="BG55" s="533"/>
      <c r="BH55" s="533"/>
      <c r="BI55" s="533"/>
      <c r="BJ55" s="533"/>
      <c r="BK55" s="533"/>
      <c r="BL55" s="533"/>
      <c r="BM55" s="533"/>
      <c r="BN55" s="533"/>
      <c r="BO55" s="533"/>
      <c r="BP55" s="533"/>
      <c r="BQ55" s="533"/>
      <c r="BR55" s="533"/>
      <c r="BS55" s="533"/>
      <c r="BT55" s="533"/>
      <c r="BU55" s="534"/>
    </row>
    <row r="56" spans="1:73" ht="21">
      <c r="A56" s="150"/>
      <c r="B56" s="150"/>
      <c r="C56" s="150"/>
      <c r="D56" s="150"/>
      <c r="E56" s="150"/>
      <c r="F56" s="150"/>
      <c r="G56" s="150"/>
      <c r="H56" s="150"/>
      <c r="I56" s="529"/>
      <c r="J56" s="530"/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1"/>
      <c r="V56" s="529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1"/>
      <c r="AI56" s="532"/>
      <c r="AJ56" s="533"/>
      <c r="AK56" s="533"/>
      <c r="AL56" s="533"/>
      <c r="AM56" s="533"/>
      <c r="AN56" s="533"/>
      <c r="AO56" s="533"/>
      <c r="AP56" s="533"/>
      <c r="AQ56" s="533"/>
      <c r="AR56" s="533"/>
      <c r="AS56" s="533"/>
      <c r="AT56" s="533"/>
      <c r="AU56" s="533"/>
      <c r="AV56" s="533"/>
      <c r="AW56" s="533"/>
      <c r="AX56" s="533"/>
      <c r="AY56" s="533"/>
      <c r="AZ56" s="533"/>
      <c r="BA56" s="533"/>
      <c r="BB56" s="533"/>
      <c r="BC56" s="533"/>
      <c r="BD56" s="533"/>
      <c r="BE56" s="533"/>
      <c r="BF56" s="533"/>
      <c r="BG56" s="533"/>
      <c r="BH56" s="533"/>
      <c r="BI56" s="533"/>
      <c r="BJ56" s="533"/>
      <c r="BK56" s="533"/>
      <c r="BL56" s="533"/>
      <c r="BM56" s="533"/>
      <c r="BN56" s="533"/>
      <c r="BO56" s="533"/>
      <c r="BP56" s="533"/>
      <c r="BQ56" s="533"/>
      <c r="BR56" s="533"/>
      <c r="BS56" s="533"/>
      <c r="BT56" s="533"/>
      <c r="BU56" s="534"/>
    </row>
    <row r="57" spans="1:73" ht="21">
      <c r="A57" s="150"/>
      <c r="B57" s="150"/>
      <c r="C57" s="150"/>
      <c r="D57" s="150"/>
      <c r="E57" s="150"/>
      <c r="F57" s="150"/>
      <c r="G57" s="150"/>
      <c r="H57" s="150"/>
      <c r="I57" s="529"/>
      <c r="J57" s="530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1"/>
      <c r="V57" s="529"/>
      <c r="W57" s="530"/>
      <c r="X57" s="530"/>
      <c r="Y57" s="530"/>
      <c r="Z57" s="530"/>
      <c r="AA57" s="530"/>
      <c r="AB57" s="530"/>
      <c r="AC57" s="530"/>
      <c r="AD57" s="530"/>
      <c r="AE57" s="530"/>
      <c r="AF57" s="530"/>
      <c r="AG57" s="530"/>
      <c r="AH57" s="531"/>
      <c r="AI57" s="532"/>
      <c r="AJ57" s="533"/>
      <c r="AK57" s="533"/>
      <c r="AL57" s="533"/>
      <c r="AM57" s="533"/>
      <c r="AN57" s="533"/>
      <c r="AO57" s="533"/>
      <c r="AP57" s="533"/>
      <c r="AQ57" s="533"/>
      <c r="AR57" s="533"/>
      <c r="AS57" s="533"/>
      <c r="AT57" s="533"/>
      <c r="AU57" s="533"/>
      <c r="AV57" s="533"/>
      <c r="AW57" s="533"/>
      <c r="AX57" s="533"/>
      <c r="AY57" s="533"/>
      <c r="AZ57" s="533"/>
      <c r="BA57" s="533"/>
      <c r="BB57" s="533"/>
      <c r="BC57" s="533"/>
      <c r="BD57" s="533"/>
      <c r="BE57" s="533"/>
      <c r="BF57" s="533"/>
      <c r="BG57" s="533"/>
      <c r="BH57" s="533"/>
      <c r="BI57" s="533"/>
      <c r="BJ57" s="533"/>
      <c r="BK57" s="533"/>
      <c r="BL57" s="533"/>
      <c r="BM57" s="533"/>
      <c r="BN57" s="533"/>
      <c r="BO57" s="533"/>
      <c r="BP57" s="533"/>
      <c r="BQ57" s="533"/>
      <c r="BR57" s="533"/>
      <c r="BS57" s="533"/>
      <c r="BT57" s="533"/>
      <c r="BU57" s="534"/>
    </row>
    <row r="58" spans="1:73" ht="21">
      <c r="A58" s="150"/>
      <c r="B58" s="150"/>
      <c r="C58" s="150"/>
      <c r="D58" s="150"/>
      <c r="E58" s="150"/>
      <c r="F58" s="150"/>
      <c r="G58" s="150"/>
      <c r="H58" s="150"/>
      <c r="I58" s="529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1"/>
      <c r="V58" s="529"/>
      <c r="W58" s="530"/>
      <c r="X58" s="530"/>
      <c r="Y58" s="530"/>
      <c r="Z58" s="530"/>
      <c r="AA58" s="530"/>
      <c r="AB58" s="530"/>
      <c r="AC58" s="530"/>
      <c r="AD58" s="530"/>
      <c r="AE58" s="530"/>
      <c r="AF58" s="530"/>
      <c r="AG58" s="530"/>
      <c r="AH58" s="531"/>
      <c r="AI58" s="532"/>
      <c r="AJ58" s="533"/>
      <c r="AK58" s="533"/>
      <c r="AL58" s="533"/>
      <c r="AM58" s="533"/>
      <c r="AN58" s="533"/>
      <c r="AO58" s="533"/>
      <c r="AP58" s="533"/>
      <c r="AQ58" s="533"/>
      <c r="AR58" s="533"/>
      <c r="AS58" s="533"/>
      <c r="AT58" s="533"/>
      <c r="AU58" s="533"/>
      <c r="AV58" s="533"/>
      <c r="AW58" s="533"/>
      <c r="AX58" s="533"/>
      <c r="AY58" s="533"/>
      <c r="AZ58" s="533"/>
      <c r="BA58" s="533"/>
      <c r="BB58" s="533"/>
      <c r="BC58" s="533"/>
      <c r="BD58" s="533"/>
      <c r="BE58" s="533"/>
      <c r="BF58" s="533"/>
      <c r="BG58" s="533"/>
      <c r="BH58" s="533"/>
      <c r="BI58" s="533"/>
      <c r="BJ58" s="533"/>
      <c r="BK58" s="533"/>
      <c r="BL58" s="533"/>
      <c r="BM58" s="533"/>
      <c r="BN58" s="533"/>
      <c r="BO58" s="533"/>
      <c r="BP58" s="533"/>
      <c r="BQ58" s="533"/>
      <c r="BR58" s="533"/>
      <c r="BS58" s="533"/>
      <c r="BT58" s="533"/>
      <c r="BU58" s="534"/>
    </row>
    <row r="59" spans="1:73" ht="21">
      <c r="A59" s="150"/>
      <c r="B59" s="150"/>
      <c r="C59" s="150"/>
      <c r="D59" s="150"/>
      <c r="E59" s="150"/>
      <c r="F59" s="150"/>
      <c r="G59" s="150"/>
      <c r="H59" s="150"/>
      <c r="I59" s="529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1"/>
      <c r="V59" s="529"/>
      <c r="W59" s="530"/>
      <c r="X59" s="530"/>
      <c r="Y59" s="530"/>
      <c r="Z59" s="530"/>
      <c r="AA59" s="530"/>
      <c r="AB59" s="530"/>
      <c r="AC59" s="530"/>
      <c r="AD59" s="530"/>
      <c r="AE59" s="530"/>
      <c r="AF59" s="530"/>
      <c r="AG59" s="530"/>
      <c r="AH59" s="531"/>
      <c r="AI59" s="532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33"/>
      <c r="AV59" s="533"/>
      <c r="AW59" s="533"/>
      <c r="AX59" s="533"/>
      <c r="AY59" s="533"/>
      <c r="AZ59" s="533"/>
      <c r="BA59" s="533"/>
      <c r="BB59" s="533"/>
      <c r="BC59" s="533"/>
      <c r="BD59" s="533"/>
      <c r="BE59" s="533"/>
      <c r="BF59" s="533"/>
      <c r="BG59" s="533"/>
      <c r="BH59" s="533"/>
      <c r="BI59" s="533"/>
      <c r="BJ59" s="533"/>
      <c r="BK59" s="533"/>
      <c r="BL59" s="533"/>
      <c r="BM59" s="533"/>
      <c r="BN59" s="533"/>
      <c r="BO59" s="533"/>
      <c r="BP59" s="533"/>
      <c r="BQ59" s="533"/>
      <c r="BR59" s="533"/>
      <c r="BS59" s="533"/>
      <c r="BT59" s="533"/>
      <c r="BU59" s="534"/>
    </row>
    <row r="60" spans="1:73" ht="21">
      <c r="A60" s="150"/>
      <c r="B60" s="150"/>
      <c r="C60" s="150"/>
      <c r="D60" s="150"/>
      <c r="E60" s="150"/>
      <c r="F60" s="150"/>
      <c r="G60" s="150"/>
      <c r="H60" s="150"/>
      <c r="I60" s="529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1"/>
      <c r="V60" s="529"/>
      <c r="W60" s="530"/>
      <c r="X60" s="530"/>
      <c r="Y60" s="530"/>
      <c r="Z60" s="530"/>
      <c r="AA60" s="530"/>
      <c r="AB60" s="530"/>
      <c r="AC60" s="530"/>
      <c r="AD60" s="530"/>
      <c r="AE60" s="530"/>
      <c r="AF60" s="530"/>
      <c r="AG60" s="530"/>
      <c r="AH60" s="531"/>
      <c r="AI60" s="532"/>
      <c r="AJ60" s="533"/>
      <c r="AK60" s="533"/>
      <c r="AL60" s="533"/>
      <c r="AM60" s="533"/>
      <c r="AN60" s="533"/>
      <c r="AO60" s="533"/>
      <c r="AP60" s="533"/>
      <c r="AQ60" s="533"/>
      <c r="AR60" s="533"/>
      <c r="AS60" s="533"/>
      <c r="AT60" s="533"/>
      <c r="AU60" s="533"/>
      <c r="AV60" s="533"/>
      <c r="AW60" s="533"/>
      <c r="AX60" s="533"/>
      <c r="AY60" s="533"/>
      <c r="AZ60" s="533"/>
      <c r="BA60" s="533"/>
      <c r="BB60" s="533"/>
      <c r="BC60" s="533"/>
      <c r="BD60" s="533"/>
      <c r="BE60" s="533"/>
      <c r="BF60" s="533"/>
      <c r="BG60" s="533"/>
      <c r="BH60" s="533"/>
      <c r="BI60" s="533"/>
      <c r="BJ60" s="533"/>
      <c r="BK60" s="533"/>
      <c r="BL60" s="533"/>
      <c r="BM60" s="533"/>
      <c r="BN60" s="533"/>
      <c r="BO60" s="533"/>
      <c r="BP60" s="533"/>
      <c r="BQ60" s="533"/>
      <c r="BR60" s="533"/>
      <c r="BS60" s="533"/>
      <c r="BT60" s="533"/>
      <c r="BU60" s="534"/>
    </row>
    <row r="61" spans="1:73" ht="21">
      <c r="A61" s="150"/>
      <c r="B61" s="150"/>
      <c r="C61" s="150"/>
      <c r="D61" s="150"/>
      <c r="E61" s="150"/>
      <c r="F61" s="150"/>
      <c r="G61" s="150"/>
      <c r="H61" s="150"/>
      <c r="I61" s="529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1"/>
      <c r="V61" s="529"/>
      <c r="W61" s="530"/>
      <c r="X61" s="530"/>
      <c r="Y61" s="530"/>
      <c r="Z61" s="530"/>
      <c r="AA61" s="530"/>
      <c r="AB61" s="530"/>
      <c r="AC61" s="530"/>
      <c r="AD61" s="530"/>
      <c r="AE61" s="530"/>
      <c r="AF61" s="530"/>
      <c r="AG61" s="530"/>
      <c r="AH61" s="531"/>
      <c r="AI61" s="532"/>
      <c r="AJ61" s="533"/>
      <c r="AK61" s="533"/>
      <c r="AL61" s="533"/>
      <c r="AM61" s="533"/>
      <c r="AN61" s="533"/>
      <c r="AO61" s="533"/>
      <c r="AP61" s="533"/>
      <c r="AQ61" s="533"/>
      <c r="AR61" s="533"/>
      <c r="AS61" s="533"/>
      <c r="AT61" s="533"/>
      <c r="AU61" s="533"/>
      <c r="AV61" s="533"/>
      <c r="AW61" s="533"/>
      <c r="AX61" s="533"/>
      <c r="AY61" s="533"/>
      <c r="AZ61" s="533"/>
      <c r="BA61" s="533"/>
      <c r="BB61" s="533"/>
      <c r="BC61" s="533"/>
      <c r="BD61" s="533"/>
      <c r="BE61" s="533"/>
      <c r="BF61" s="533"/>
      <c r="BG61" s="533"/>
      <c r="BH61" s="533"/>
      <c r="BI61" s="533"/>
      <c r="BJ61" s="533"/>
      <c r="BK61" s="533"/>
      <c r="BL61" s="533"/>
      <c r="BM61" s="533"/>
      <c r="BN61" s="533"/>
      <c r="BO61" s="533"/>
      <c r="BP61" s="533"/>
      <c r="BQ61" s="533"/>
      <c r="BR61" s="533"/>
      <c r="BS61" s="533"/>
      <c r="BT61" s="533"/>
      <c r="BU61" s="534"/>
    </row>
    <row r="62" spans="1:73" ht="21">
      <c r="A62" s="150"/>
      <c r="B62" s="150"/>
      <c r="C62" s="150"/>
      <c r="D62" s="150"/>
      <c r="E62" s="150"/>
      <c r="F62" s="150"/>
      <c r="G62" s="150"/>
      <c r="H62" s="150"/>
      <c r="I62" s="529"/>
      <c r="J62" s="530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U62" s="531"/>
      <c r="V62" s="529"/>
      <c r="W62" s="530"/>
      <c r="X62" s="530"/>
      <c r="Y62" s="530"/>
      <c r="Z62" s="530"/>
      <c r="AA62" s="530"/>
      <c r="AB62" s="530"/>
      <c r="AC62" s="530"/>
      <c r="AD62" s="530"/>
      <c r="AE62" s="530"/>
      <c r="AF62" s="530"/>
      <c r="AG62" s="530"/>
      <c r="AH62" s="531"/>
      <c r="AI62" s="532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  <c r="BF62" s="533"/>
      <c r="BG62" s="533"/>
      <c r="BH62" s="533"/>
      <c r="BI62" s="533"/>
      <c r="BJ62" s="533"/>
      <c r="BK62" s="533"/>
      <c r="BL62" s="533"/>
      <c r="BM62" s="533"/>
      <c r="BN62" s="533"/>
      <c r="BO62" s="533"/>
      <c r="BP62" s="533"/>
      <c r="BQ62" s="533"/>
      <c r="BR62" s="533"/>
      <c r="BS62" s="533"/>
      <c r="BT62" s="533"/>
      <c r="BU62" s="534"/>
    </row>
    <row r="63" spans="1:73" ht="21">
      <c r="A63" s="150"/>
      <c r="B63" s="150"/>
      <c r="C63" s="150"/>
      <c r="D63" s="150"/>
      <c r="E63" s="150"/>
      <c r="F63" s="150"/>
      <c r="G63" s="150"/>
      <c r="H63" s="150"/>
      <c r="I63" s="529"/>
      <c r="J63" s="530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U63" s="531"/>
      <c r="V63" s="529"/>
      <c r="W63" s="530"/>
      <c r="X63" s="530"/>
      <c r="Y63" s="530"/>
      <c r="Z63" s="530"/>
      <c r="AA63" s="530"/>
      <c r="AB63" s="530"/>
      <c r="AC63" s="530"/>
      <c r="AD63" s="530"/>
      <c r="AE63" s="530"/>
      <c r="AF63" s="530"/>
      <c r="AG63" s="530"/>
      <c r="AH63" s="531"/>
      <c r="AI63" s="532"/>
      <c r="AJ63" s="533"/>
      <c r="AK63" s="533"/>
      <c r="AL63" s="533"/>
      <c r="AM63" s="533"/>
      <c r="AN63" s="533"/>
      <c r="AO63" s="533"/>
      <c r="AP63" s="533"/>
      <c r="AQ63" s="533"/>
      <c r="AR63" s="533"/>
      <c r="AS63" s="533"/>
      <c r="AT63" s="533"/>
      <c r="AU63" s="533"/>
      <c r="AV63" s="533"/>
      <c r="AW63" s="533"/>
      <c r="AX63" s="533"/>
      <c r="AY63" s="533"/>
      <c r="AZ63" s="533"/>
      <c r="BA63" s="533"/>
      <c r="BB63" s="533"/>
      <c r="BC63" s="533"/>
      <c r="BD63" s="533"/>
      <c r="BE63" s="533"/>
      <c r="BF63" s="533"/>
      <c r="BG63" s="533"/>
      <c r="BH63" s="533"/>
      <c r="BI63" s="533"/>
      <c r="BJ63" s="533"/>
      <c r="BK63" s="533"/>
      <c r="BL63" s="533"/>
      <c r="BM63" s="533"/>
      <c r="BN63" s="533"/>
      <c r="BO63" s="533"/>
      <c r="BP63" s="533"/>
      <c r="BQ63" s="533"/>
      <c r="BR63" s="533"/>
      <c r="BS63" s="533"/>
      <c r="BT63" s="533"/>
      <c r="BU63" s="534"/>
    </row>
    <row r="64" spans="1:73" ht="21">
      <c r="A64" s="150"/>
      <c r="B64" s="150"/>
      <c r="C64" s="150"/>
      <c r="D64" s="150"/>
      <c r="E64" s="150"/>
      <c r="F64" s="150"/>
      <c r="G64" s="150"/>
      <c r="H64" s="150"/>
      <c r="I64" s="529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1"/>
      <c r="V64" s="529"/>
      <c r="W64" s="530"/>
      <c r="X64" s="530"/>
      <c r="Y64" s="530"/>
      <c r="Z64" s="530"/>
      <c r="AA64" s="530"/>
      <c r="AB64" s="530"/>
      <c r="AC64" s="530"/>
      <c r="AD64" s="530"/>
      <c r="AE64" s="530"/>
      <c r="AF64" s="530"/>
      <c r="AG64" s="530"/>
      <c r="AH64" s="531"/>
      <c r="AI64" s="532"/>
      <c r="AJ64" s="533"/>
      <c r="AK64" s="533"/>
      <c r="AL64" s="533"/>
      <c r="AM64" s="533"/>
      <c r="AN64" s="533"/>
      <c r="AO64" s="533"/>
      <c r="AP64" s="533"/>
      <c r="AQ64" s="533"/>
      <c r="AR64" s="533"/>
      <c r="AS64" s="533"/>
      <c r="AT64" s="533"/>
      <c r="AU64" s="533"/>
      <c r="AV64" s="533"/>
      <c r="AW64" s="533"/>
      <c r="AX64" s="533"/>
      <c r="AY64" s="533"/>
      <c r="AZ64" s="533"/>
      <c r="BA64" s="533"/>
      <c r="BB64" s="533"/>
      <c r="BC64" s="533"/>
      <c r="BD64" s="533"/>
      <c r="BE64" s="533"/>
      <c r="BF64" s="533"/>
      <c r="BG64" s="533"/>
      <c r="BH64" s="533"/>
      <c r="BI64" s="533"/>
      <c r="BJ64" s="533"/>
      <c r="BK64" s="533"/>
      <c r="BL64" s="533"/>
      <c r="BM64" s="533"/>
      <c r="BN64" s="533"/>
      <c r="BO64" s="533"/>
      <c r="BP64" s="533"/>
      <c r="BQ64" s="533"/>
      <c r="BR64" s="533"/>
      <c r="BS64" s="533"/>
      <c r="BT64" s="533"/>
      <c r="BU64" s="534"/>
    </row>
    <row r="65" spans="1:73" ht="21">
      <c r="A65" s="150"/>
      <c r="B65" s="150"/>
      <c r="C65" s="150"/>
      <c r="D65" s="150"/>
      <c r="E65" s="150"/>
      <c r="F65" s="150"/>
      <c r="G65" s="150"/>
      <c r="H65" s="150"/>
      <c r="I65" s="529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1"/>
      <c r="V65" s="529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0"/>
      <c r="AH65" s="531"/>
      <c r="AI65" s="532"/>
      <c r="AJ65" s="533"/>
      <c r="AK65" s="533"/>
      <c r="AL65" s="533"/>
      <c r="AM65" s="533"/>
      <c r="AN65" s="533"/>
      <c r="AO65" s="533"/>
      <c r="AP65" s="533"/>
      <c r="AQ65" s="533"/>
      <c r="AR65" s="533"/>
      <c r="AS65" s="533"/>
      <c r="AT65" s="533"/>
      <c r="AU65" s="533"/>
      <c r="AV65" s="533"/>
      <c r="AW65" s="533"/>
      <c r="AX65" s="533"/>
      <c r="AY65" s="533"/>
      <c r="AZ65" s="533"/>
      <c r="BA65" s="533"/>
      <c r="BB65" s="533"/>
      <c r="BC65" s="533"/>
      <c r="BD65" s="533"/>
      <c r="BE65" s="533"/>
      <c r="BF65" s="533"/>
      <c r="BG65" s="533"/>
      <c r="BH65" s="533"/>
      <c r="BI65" s="533"/>
      <c r="BJ65" s="533"/>
      <c r="BK65" s="533"/>
      <c r="BL65" s="533"/>
      <c r="BM65" s="533"/>
      <c r="BN65" s="533"/>
      <c r="BO65" s="533"/>
      <c r="BP65" s="533"/>
      <c r="BQ65" s="533"/>
      <c r="BR65" s="533"/>
      <c r="BS65" s="533"/>
      <c r="BT65" s="533"/>
      <c r="BU65" s="534"/>
    </row>
    <row r="66" spans="1:73" ht="21">
      <c r="A66" s="150"/>
      <c r="B66" s="150"/>
      <c r="C66" s="150"/>
      <c r="D66" s="150"/>
      <c r="E66" s="150"/>
      <c r="F66" s="150"/>
      <c r="G66" s="150"/>
      <c r="H66" s="150"/>
      <c r="I66" s="529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1"/>
      <c r="V66" s="529"/>
      <c r="W66" s="530"/>
      <c r="X66" s="530"/>
      <c r="Y66" s="530"/>
      <c r="Z66" s="530"/>
      <c r="AA66" s="530"/>
      <c r="AB66" s="530"/>
      <c r="AC66" s="530"/>
      <c r="AD66" s="530"/>
      <c r="AE66" s="530"/>
      <c r="AF66" s="530"/>
      <c r="AG66" s="530"/>
      <c r="AH66" s="531"/>
      <c r="AI66" s="532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E66" s="533"/>
      <c r="BF66" s="533"/>
      <c r="BG66" s="533"/>
      <c r="BH66" s="533"/>
      <c r="BI66" s="533"/>
      <c r="BJ66" s="533"/>
      <c r="BK66" s="533"/>
      <c r="BL66" s="533"/>
      <c r="BM66" s="533"/>
      <c r="BN66" s="533"/>
      <c r="BO66" s="533"/>
      <c r="BP66" s="533"/>
      <c r="BQ66" s="533"/>
      <c r="BR66" s="533"/>
      <c r="BS66" s="533"/>
      <c r="BT66" s="533"/>
      <c r="BU66" s="534"/>
    </row>
    <row r="67" spans="1:73" ht="21">
      <c r="A67" s="150"/>
      <c r="B67" s="150"/>
      <c r="C67" s="150"/>
      <c r="D67" s="150"/>
      <c r="E67" s="150"/>
      <c r="F67" s="150"/>
      <c r="G67" s="150"/>
      <c r="H67" s="150"/>
      <c r="I67" s="529"/>
      <c r="J67" s="530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1"/>
      <c r="V67" s="529"/>
      <c r="W67" s="530"/>
      <c r="X67" s="530"/>
      <c r="Y67" s="530"/>
      <c r="Z67" s="530"/>
      <c r="AA67" s="530"/>
      <c r="AB67" s="530"/>
      <c r="AC67" s="530"/>
      <c r="AD67" s="530"/>
      <c r="AE67" s="530"/>
      <c r="AF67" s="530"/>
      <c r="AG67" s="530"/>
      <c r="AH67" s="531"/>
      <c r="AI67" s="532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533"/>
      <c r="BB67" s="533"/>
      <c r="BC67" s="533"/>
      <c r="BD67" s="533"/>
      <c r="BE67" s="533"/>
      <c r="BF67" s="533"/>
      <c r="BG67" s="533"/>
      <c r="BH67" s="533"/>
      <c r="BI67" s="533"/>
      <c r="BJ67" s="533"/>
      <c r="BK67" s="533"/>
      <c r="BL67" s="533"/>
      <c r="BM67" s="533"/>
      <c r="BN67" s="533"/>
      <c r="BO67" s="533"/>
      <c r="BP67" s="533"/>
      <c r="BQ67" s="533"/>
      <c r="BR67" s="533"/>
      <c r="BS67" s="533"/>
      <c r="BT67" s="533"/>
      <c r="BU67" s="534"/>
    </row>
    <row r="68" spans="1:73" ht="21">
      <c r="A68" s="150"/>
      <c r="B68" s="150"/>
      <c r="C68" s="150"/>
      <c r="D68" s="150"/>
      <c r="E68" s="150"/>
      <c r="F68" s="150"/>
      <c r="G68" s="150"/>
      <c r="H68" s="150"/>
      <c r="I68" s="529"/>
      <c r="J68" s="530"/>
      <c r="K68" s="530"/>
      <c r="L68" s="530"/>
      <c r="M68" s="530"/>
      <c r="N68" s="530"/>
      <c r="O68" s="530"/>
      <c r="P68" s="530"/>
      <c r="Q68" s="530"/>
      <c r="R68" s="530"/>
      <c r="S68" s="530"/>
      <c r="T68" s="530"/>
      <c r="U68" s="531"/>
      <c r="V68" s="529"/>
      <c r="W68" s="530"/>
      <c r="X68" s="530"/>
      <c r="Y68" s="530"/>
      <c r="Z68" s="530"/>
      <c r="AA68" s="530"/>
      <c r="AB68" s="530"/>
      <c r="AC68" s="530"/>
      <c r="AD68" s="530"/>
      <c r="AE68" s="530"/>
      <c r="AF68" s="530"/>
      <c r="AG68" s="530"/>
      <c r="AH68" s="531"/>
      <c r="AI68" s="532"/>
      <c r="AJ68" s="533"/>
      <c r="AK68" s="533"/>
      <c r="AL68" s="533"/>
      <c r="AM68" s="533"/>
      <c r="AN68" s="533"/>
      <c r="AO68" s="533"/>
      <c r="AP68" s="533"/>
      <c r="AQ68" s="533"/>
      <c r="AR68" s="533"/>
      <c r="AS68" s="533"/>
      <c r="AT68" s="533"/>
      <c r="AU68" s="533"/>
      <c r="AV68" s="533"/>
      <c r="AW68" s="533"/>
      <c r="AX68" s="533"/>
      <c r="AY68" s="533"/>
      <c r="AZ68" s="533"/>
      <c r="BA68" s="533"/>
      <c r="BB68" s="533"/>
      <c r="BC68" s="533"/>
      <c r="BD68" s="533"/>
      <c r="BE68" s="533"/>
      <c r="BF68" s="533"/>
      <c r="BG68" s="533"/>
      <c r="BH68" s="533"/>
      <c r="BI68" s="533"/>
      <c r="BJ68" s="533"/>
      <c r="BK68" s="533"/>
      <c r="BL68" s="533"/>
      <c r="BM68" s="533"/>
      <c r="BN68" s="533"/>
      <c r="BO68" s="533"/>
      <c r="BP68" s="533"/>
      <c r="BQ68" s="533"/>
      <c r="BR68" s="533"/>
      <c r="BS68" s="533"/>
      <c r="BT68" s="533"/>
      <c r="BU68" s="534"/>
    </row>
    <row r="69" spans="1:73" ht="21">
      <c r="A69" s="150"/>
      <c r="B69" s="150"/>
      <c r="C69" s="150"/>
      <c r="D69" s="150"/>
      <c r="E69" s="150"/>
      <c r="F69" s="150"/>
      <c r="G69" s="150"/>
      <c r="H69" s="150"/>
      <c r="I69" s="529"/>
      <c r="J69" s="530"/>
      <c r="K69" s="530"/>
      <c r="L69" s="530"/>
      <c r="M69" s="530"/>
      <c r="N69" s="530"/>
      <c r="O69" s="530"/>
      <c r="P69" s="530"/>
      <c r="Q69" s="530"/>
      <c r="R69" s="530"/>
      <c r="S69" s="530"/>
      <c r="T69" s="530"/>
      <c r="U69" s="531"/>
      <c r="V69" s="529"/>
      <c r="W69" s="530"/>
      <c r="X69" s="530"/>
      <c r="Y69" s="530"/>
      <c r="Z69" s="530"/>
      <c r="AA69" s="530"/>
      <c r="AB69" s="530"/>
      <c r="AC69" s="530"/>
      <c r="AD69" s="530"/>
      <c r="AE69" s="530"/>
      <c r="AF69" s="530"/>
      <c r="AG69" s="530"/>
      <c r="AH69" s="531"/>
      <c r="AI69" s="532"/>
      <c r="AJ69" s="533"/>
      <c r="AK69" s="533"/>
      <c r="AL69" s="533"/>
      <c r="AM69" s="533"/>
      <c r="AN69" s="533"/>
      <c r="AO69" s="533"/>
      <c r="AP69" s="533"/>
      <c r="AQ69" s="533"/>
      <c r="AR69" s="533"/>
      <c r="AS69" s="533"/>
      <c r="AT69" s="533"/>
      <c r="AU69" s="533"/>
      <c r="AV69" s="533"/>
      <c r="AW69" s="533"/>
      <c r="AX69" s="533"/>
      <c r="AY69" s="533"/>
      <c r="AZ69" s="533"/>
      <c r="BA69" s="533"/>
      <c r="BB69" s="533"/>
      <c r="BC69" s="533"/>
      <c r="BD69" s="533"/>
      <c r="BE69" s="533"/>
      <c r="BF69" s="533"/>
      <c r="BG69" s="533"/>
      <c r="BH69" s="533"/>
      <c r="BI69" s="533"/>
      <c r="BJ69" s="533"/>
      <c r="BK69" s="533"/>
      <c r="BL69" s="533"/>
      <c r="BM69" s="533"/>
      <c r="BN69" s="533"/>
      <c r="BO69" s="533"/>
      <c r="BP69" s="533"/>
      <c r="BQ69" s="533"/>
      <c r="BR69" s="533"/>
      <c r="BS69" s="533"/>
      <c r="BT69" s="533"/>
      <c r="BU69" s="534"/>
    </row>
    <row r="70" spans="1:73" ht="21">
      <c r="A70" s="150"/>
      <c r="B70" s="150"/>
      <c r="C70" s="150"/>
      <c r="D70" s="150"/>
      <c r="E70" s="150"/>
      <c r="F70" s="150"/>
      <c r="G70" s="150"/>
      <c r="H70" s="150"/>
      <c r="I70" s="529"/>
      <c r="J70" s="530"/>
      <c r="K70" s="530"/>
      <c r="L70" s="530"/>
      <c r="M70" s="530"/>
      <c r="N70" s="530"/>
      <c r="O70" s="530"/>
      <c r="P70" s="530"/>
      <c r="Q70" s="530"/>
      <c r="R70" s="530"/>
      <c r="S70" s="530"/>
      <c r="T70" s="530"/>
      <c r="U70" s="531"/>
      <c r="V70" s="529"/>
      <c r="W70" s="530"/>
      <c r="X70" s="530"/>
      <c r="Y70" s="530"/>
      <c r="Z70" s="530"/>
      <c r="AA70" s="530"/>
      <c r="AB70" s="530"/>
      <c r="AC70" s="530"/>
      <c r="AD70" s="530"/>
      <c r="AE70" s="530"/>
      <c r="AF70" s="530"/>
      <c r="AG70" s="530"/>
      <c r="AH70" s="531"/>
      <c r="AI70" s="532"/>
      <c r="AJ70" s="533"/>
      <c r="AK70" s="533"/>
      <c r="AL70" s="533"/>
      <c r="AM70" s="533"/>
      <c r="AN70" s="533"/>
      <c r="AO70" s="533"/>
      <c r="AP70" s="533"/>
      <c r="AQ70" s="533"/>
      <c r="AR70" s="533"/>
      <c r="AS70" s="533"/>
      <c r="AT70" s="533"/>
      <c r="AU70" s="533"/>
      <c r="AV70" s="533"/>
      <c r="AW70" s="533"/>
      <c r="AX70" s="533"/>
      <c r="AY70" s="533"/>
      <c r="AZ70" s="533"/>
      <c r="BA70" s="533"/>
      <c r="BB70" s="533"/>
      <c r="BC70" s="533"/>
      <c r="BD70" s="533"/>
      <c r="BE70" s="533"/>
      <c r="BF70" s="533"/>
      <c r="BG70" s="533"/>
      <c r="BH70" s="533"/>
      <c r="BI70" s="533"/>
      <c r="BJ70" s="533"/>
      <c r="BK70" s="533"/>
      <c r="BL70" s="533"/>
      <c r="BM70" s="533"/>
      <c r="BN70" s="533"/>
      <c r="BO70" s="533"/>
      <c r="BP70" s="533"/>
      <c r="BQ70" s="533"/>
      <c r="BR70" s="533"/>
      <c r="BS70" s="533"/>
      <c r="BT70" s="533"/>
      <c r="BU70" s="534"/>
    </row>
    <row r="71" spans="1:73" ht="21">
      <c r="A71" s="150"/>
      <c r="B71" s="150"/>
      <c r="C71" s="150"/>
      <c r="D71" s="150"/>
      <c r="E71" s="150"/>
      <c r="F71" s="150"/>
      <c r="G71" s="150"/>
      <c r="H71" s="150"/>
      <c r="I71" s="529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1"/>
      <c r="V71" s="529"/>
      <c r="W71" s="530"/>
      <c r="X71" s="530"/>
      <c r="Y71" s="530"/>
      <c r="Z71" s="530"/>
      <c r="AA71" s="530"/>
      <c r="AB71" s="530"/>
      <c r="AC71" s="530"/>
      <c r="AD71" s="530"/>
      <c r="AE71" s="530"/>
      <c r="AF71" s="530"/>
      <c r="AG71" s="530"/>
      <c r="AH71" s="531"/>
      <c r="AI71" s="532"/>
      <c r="AJ71" s="533"/>
      <c r="AK71" s="533"/>
      <c r="AL71" s="533"/>
      <c r="AM71" s="533"/>
      <c r="AN71" s="533"/>
      <c r="AO71" s="533"/>
      <c r="AP71" s="533"/>
      <c r="AQ71" s="533"/>
      <c r="AR71" s="533"/>
      <c r="AS71" s="533"/>
      <c r="AT71" s="533"/>
      <c r="AU71" s="533"/>
      <c r="AV71" s="533"/>
      <c r="AW71" s="533"/>
      <c r="AX71" s="533"/>
      <c r="AY71" s="533"/>
      <c r="AZ71" s="533"/>
      <c r="BA71" s="533"/>
      <c r="BB71" s="533"/>
      <c r="BC71" s="533"/>
      <c r="BD71" s="533"/>
      <c r="BE71" s="533"/>
      <c r="BF71" s="533"/>
      <c r="BG71" s="533"/>
      <c r="BH71" s="533"/>
      <c r="BI71" s="533"/>
      <c r="BJ71" s="533"/>
      <c r="BK71" s="533"/>
      <c r="BL71" s="533"/>
      <c r="BM71" s="533"/>
      <c r="BN71" s="533"/>
      <c r="BO71" s="533"/>
      <c r="BP71" s="533"/>
      <c r="BQ71" s="533"/>
      <c r="BR71" s="533"/>
      <c r="BS71" s="533"/>
      <c r="BT71" s="533"/>
      <c r="BU71" s="534"/>
    </row>
    <row r="72" spans="1:73" ht="21">
      <c r="A72" s="150"/>
      <c r="B72" s="150"/>
      <c r="C72" s="150"/>
      <c r="D72" s="150"/>
      <c r="E72" s="150"/>
      <c r="F72" s="150"/>
      <c r="G72" s="150"/>
      <c r="H72" s="150"/>
      <c r="I72" s="529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1"/>
      <c r="V72" s="529"/>
      <c r="W72" s="530"/>
      <c r="X72" s="530"/>
      <c r="Y72" s="530"/>
      <c r="Z72" s="530"/>
      <c r="AA72" s="530"/>
      <c r="AB72" s="530"/>
      <c r="AC72" s="530"/>
      <c r="AD72" s="530"/>
      <c r="AE72" s="530"/>
      <c r="AF72" s="530"/>
      <c r="AG72" s="530"/>
      <c r="AH72" s="531"/>
      <c r="AI72" s="532"/>
      <c r="AJ72" s="533"/>
      <c r="AK72" s="533"/>
      <c r="AL72" s="533"/>
      <c r="AM72" s="533"/>
      <c r="AN72" s="533"/>
      <c r="AO72" s="533"/>
      <c r="AP72" s="533"/>
      <c r="AQ72" s="533"/>
      <c r="AR72" s="533"/>
      <c r="AS72" s="533"/>
      <c r="AT72" s="533"/>
      <c r="AU72" s="533"/>
      <c r="AV72" s="533"/>
      <c r="AW72" s="533"/>
      <c r="AX72" s="533"/>
      <c r="AY72" s="533"/>
      <c r="AZ72" s="533"/>
      <c r="BA72" s="533"/>
      <c r="BB72" s="533"/>
      <c r="BC72" s="533"/>
      <c r="BD72" s="533"/>
      <c r="BE72" s="533"/>
      <c r="BF72" s="533"/>
      <c r="BG72" s="533"/>
      <c r="BH72" s="533"/>
      <c r="BI72" s="533"/>
      <c r="BJ72" s="533"/>
      <c r="BK72" s="533"/>
      <c r="BL72" s="533"/>
      <c r="BM72" s="533"/>
      <c r="BN72" s="533"/>
      <c r="BO72" s="533"/>
      <c r="BP72" s="533"/>
      <c r="BQ72" s="533"/>
      <c r="BR72" s="533"/>
      <c r="BS72" s="533"/>
      <c r="BT72" s="533"/>
      <c r="BU72" s="534"/>
    </row>
    <row r="73" spans="1:73" ht="21">
      <c r="A73" s="150"/>
      <c r="B73" s="150"/>
      <c r="C73" s="150"/>
      <c r="D73" s="150"/>
      <c r="E73" s="150"/>
      <c r="F73" s="150"/>
      <c r="G73" s="150"/>
      <c r="H73" s="150"/>
      <c r="I73" s="529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1"/>
      <c r="V73" s="529"/>
      <c r="W73" s="530"/>
      <c r="X73" s="530"/>
      <c r="Y73" s="530"/>
      <c r="Z73" s="530"/>
      <c r="AA73" s="530"/>
      <c r="AB73" s="530"/>
      <c r="AC73" s="530"/>
      <c r="AD73" s="530"/>
      <c r="AE73" s="530"/>
      <c r="AF73" s="530"/>
      <c r="AG73" s="530"/>
      <c r="AH73" s="531"/>
      <c r="AI73" s="532"/>
      <c r="AJ73" s="533"/>
      <c r="AK73" s="533"/>
      <c r="AL73" s="533"/>
      <c r="AM73" s="533"/>
      <c r="AN73" s="533"/>
      <c r="AO73" s="533"/>
      <c r="AP73" s="533"/>
      <c r="AQ73" s="533"/>
      <c r="AR73" s="533"/>
      <c r="AS73" s="533"/>
      <c r="AT73" s="533"/>
      <c r="AU73" s="533"/>
      <c r="AV73" s="533"/>
      <c r="AW73" s="533"/>
      <c r="AX73" s="533"/>
      <c r="AY73" s="533"/>
      <c r="AZ73" s="533"/>
      <c r="BA73" s="533"/>
      <c r="BB73" s="533"/>
      <c r="BC73" s="533"/>
      <c r="BD73" s="533"/>
      <c r="BE73" s="533"/>
      <c r="BF73" s="533"/>
      <c r="BG73" s="533"/>
      <c r="BH73" s="533"/>
      <c r="BI73" s="533"/>
      <c r="BJ73" s="533"/>
      <c r="BK73" s="533"/>
      <c r="BL73" s="533"/>
      <c r="BM73" s="533"/>
      <c r="BN73" s="533"/>
      <c r="BO73" s="533"/>
      <c r="BP73" s="533"/>
      <c r="BQ73" s="533"/>
      <c r="BR73" s="533"/>
      <c r="BS73" s="533"/>
      <c r="BT73" s="533"/>
      <c r="BU73" s="534"/>
    </row>
    <row r="74" spans="1:73" ht="21">
      <c r="A74" s="150"/>
      <c r="B74" s="150"/>
      <c r="C74" s="150"/>
      <c r="D74" s="150"/>
      <c r="E74" s="150"/>
      <c r="F74" s="150"/>
      <c r="G74" s="150"/>
      <c r="H74" s="150"/>
      <c r="I74" s="529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1"/>
      <c r="V74" s="529"/>
      <c r="W74" s="530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1"/>
      <c r="AI74" s="532"/>
      <c r="AJ74" s="533"/>
      <c r="AK74" s="533"/>
      <c r="AL74" s="533"/>
      <c r="AM74" s="533"/>
      <c r="AN74" s="533"/>
      <c r="AO74" s="533"/>
      <c r="AP74" s="533"/>
      <c r="AQ74" s="533"/>
      <c r="AR74" s="533"/>
      <c r="AS74" s="533"/>
      <c r="AT74" s="533"/>
      <c r="AU74" s="533"/>
      <c r="AV74" s="533"/>
      <c r="AW74" s="533"/>
      <c r="AX74" s="533"/>
      <c r="AY74" s="533"/>
      <c r="AZ74" s="533"/>
      <c r="BA74" s="533"/>
      <c r="BB74" s="533"/>
      <c r="BC74" s="533"/>
      <c r="BD74" s="533"/>
      <c r="BE74" s="533"/>
      <c r="BF74" s="533"/>
      <c r="BG74" s="533"/>
      <c r="BH74" s="533"/>
      <c r="BI74" s="533"/>
      <c r="BJ74" s="533"/>
      <c r="BK74" s="533"/>
      <c r="BL74" s="533"/>
      <c r="BM74" s="533"/>
      <c r="BN74" s="533"/>
      <c r="BO74" s="533"/>
      <c r="BP74" s="533"/>
      <c r="BQ74" s="533"/>
      <c r="BR74" s="533"/>
      <c r="BS74" s="533"/>
      <c r="BT74" s="533"/>
      <c r="BU74" s="534"/>
    </row>
    <row r="75" spans="1:73" ht="21">
      <c r="A75" s="150"/>
      <c r="B75" s="150"/>
      <c r="C75" s="150"/>
      <c r="D75" s="150"/>
      <c r="E75" s="150"/>
      <c r="F75" s="150"/>
      <c r="G75" s="150"/>
      <c r="H75" s="150"/>
      <c r="I75" s="529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1"/>
      <c r="V75" s="529"/>
      <c r="W75" s="530"/>
      <c r="X75" s="530"/>
      <c r="Y75" s="530"/>
      <c r="Z75" s="530"/>
      <c r="AA75" s="530"/>
      <c r="AB75" s="530"/>
      <c r="AC75" s="530"/>
      <c r="AD75" s="530"/>
      <c r="AE75" s="530"/>
      <c r="AF75" s="530"/>
      <c r="AG75" s="530"/>
      <c r="AH75" s="531"/>
      <c r="AI75" s="532"/>
      <c r="AJ75" s="533"/>
      <c r="AK75" s="533"/>
      <c r="AL75" s="533"/>
      <c r="AM75" s="533"/>
      <c r="AN75" s="533"/>
      <c r="AO75" s="533"/>
      <c r="AP75" s="533"/>
      <c r="AQ75" s="533"/>
      <c r="AR75" s="533"/>
      <c r="AS75" s="533"/>
      <c r="AT75" s="533"/>
      <c r="AU75" s="533"/>
      <c r="AV75" s="533"/>
      <c r="AW75" s="533"/>
      <c r="AX75" s="533"/>
      <c r="AY75" s="533"/>
      <c r="AZ75" s="533"/>
      <c r="BA75" s="533"/>
      <c r="BB75" s="533"/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3"/>
      <c r="BN75" s="533"/>
      <c r="BO75" s="533"/>
      <c r="BP75" s="533"/>
      <c r="BQ75" s="533"/>
      <c r="BR75" s="533"/>
      <c r="BS75" s="533"/>
      <c r="BT75" s="533"/>
      <c r="BU75" s="534"/>
    </row>
    <row r="76" spans="1:73" ht="21">
      <c r="A76" s="150"/>
      <c r="B76" s="150"/>
      <c r="C76" s="150"/>
      <c r="D76" s="150"/>
      <c r="E76" s="150"/>
      <c r="F76" s="150"/>
      <c r="G76" s="150"/>
      <c r="H76" s="150"/>
      <c r="I76" s="529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1"/>
      <c r="V76" s="529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1"/>
      <c r="AI76" s="532"/>
      <c r="AJ76" s="533"/>
      <c r="AK76" s="533"/>
      <c r="AL76" s="533"/>
      <c r="AM76" s="533"/>
      <c r="AN76" s="533"/>
      <c r="AO76" s="533"/>
      <c r="AP76" s="533"/>
      <c r="AQ76" s="533"/>
      <c r="AR76" s="533"/>
      <c r="AS76" s="533"/>
      <c r="AT76" s="533"/>
      <c r="AU76" s="533"/>
      <c r="AV76" s="533"/>
      <c r="AW76" s="533"/>
      <c r="AX76" s="533"/>
      <c r="AY76" s="533"/>
      <c r="AZ76" s="533"/>
      <c r="BA76" s="533"/>
      <c r="BB76" s="533"/>
      <c r="BC76" s="533"/>
      <c r="BD76" s="533"/>
      <c r="BE76" s="533"/>
      <c r="BF76" s="533"/>
      <c r="BG76" s="533"/>
      <c r="BH76" s="533"/>
      <c r="BI76" s="533"/>
      <c r="BJ76" s="533"/>
      <c r="BK76" s="533"/>
      <c r="BL76" s="533"/>
      <c r="BM76" s="533"/>
      <c r="BN76" s="533"/>
      <c r="BO76" s="533"/>
      <c r="BP76" s="533"/>
      <c r="BQ76" s="533"/>
      <c r="BR76" s="533"/>
      <c r="BS76" s="533"/>
      <c r="BT76" s="533"/>
      <c r="BU76" s="534"/>
    </row>
    <row r="77" spans="1:73" ht="21">
      <c r="A77" s="150"/>
      <c r="B77" s="150"/>
      <c r="C77" s="150"/>
      <c r="D77" s="150"/>
      <c r="E77" s="150"/>
      <c r="F77" s="150"/>
      <c r="G77" s="150"/>
      <c r="H77" s="150"/>
      <c r="I77" s="529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1"/>
      <c r="V77" s="529"/>
      <c r="W77" s="530"/>
      <c r="X77" s="530"/>
      <c r="Y77" s="530"/>
      <c r="Z77" s="530"/>
      <c r="AA77" s="530"/>
      <c r="AB77" s="530"/>
      <c r="AC77" s="530"/>
      <c r="AD77" s="530"/>
      <c r="AE77" s="530"/>
      <c r="AF77" s="530"/>
      <c r="AG77" s="530"/>
      <c r="AH77" s="531"/>
      <c r="AI77" s="532"/>
      <c r="AJ77" s="533"/>
      <c r="AK77" s="533"/>
      <c r="AL77" s="533"/>
      <c r="AM77" s="533"/>
      <c r="AN77" s="533"/>
      <c r="AO77" s="533"/>
      <c r="AP77" s="533"/>
      <c r="AQ77" s="533"/>
      <c r="AR77" s="533"/>
      <c r="AS77" s="533"/>
      <c r="AT77" s="533"/>
      <c r="AU77" s="533"/>
      <c r="AV77" s="533"/>
      <c r="AW77" s="533"/>
      <c r="AX77" s="533"/>
      <c r="AY77" s="533"/>
      <c r="AZ77" s="533"/>
      <c r="BA77" s="533"/>
      <c r="BB77" s="533"/>
      <c r="BC77" s="533"/>
      <c r="BD77" s="533"/>
      <c r="BE77" s="533"/>
      <c r="BF77" s="533"/>
      <c r="BG77" s="533"/>
      <c r="BH77" s="533"/>
      <c r="BI77" s="533"/>
      <c r="BJ77" s="533"/>
      <c r="BK77" s="533"/>
      <c r="BL77" s="533"/>
      <c r="BM77" s="533"/>
      <c r="BN77" s="533"/>
      <c r="BO77" s="533"/>
      <c r="BP77" s="533"/>
      <c r="BQ77" s="533"/>
      <c r="BR77" s="533"/>
      <c r="BS77" s="533"/>
      <c r="BT77" s="533"/>
      <c r="BU77" s="534"/>
    </row>
    <row r="78" spans="1:73" ht="21">
      <c r="A78" s="150"/>
      <c r="B78" s="150"/>
      <c r="C78" s="150"/>
      <c r="D78" s="150"/>
      <c r="E78" s="150"/>
      <c r="F78" s="150"/>
      <c r="G78" s="150"/>
      <c r="H78" s="150"/>
      <c r="I78" s="544" t="s">
        <v>644</v>
      </c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6"/>
      <c r="V78" s="544"/>
      <c r="W78" s="545"/>
      <c r="X78" s="545"/>
      <c r="Y78" s="545"/>
      <c r="Z78" s="545"/>
      <c r="AA78" s="545"/>
      <c r="AB78" s="545"/>
      <c r="AC78" s="545"/>
      <c r="AD78" s="545"/>
      <c r="AE78" s="545"/>
      <c r="AF78" s="545"/>
      <c r="AG78" s="545"/>
      <c r="AH78" s="546"/>
      <c r="AI78" s="547" t="s">
        <v>710</v>
      </c>
      <c r="AJ78" s="548"/>
      <c r="AK78" s="548"/>
      <c r="AL78" s="548"/>
      <c r="AM78" s="548"/>
      <c r="AN78" s="548"/>
      <c r="AO78" s="548"/>
      <c r="AP78" s="548"/>
      <c r="AQ78" s="548"/>
      <c r="AR78" s="548"/>
      <c r="AS78" s="548"/>
      <c r="AT78" s="548"/>
      <c r="AU78" s="548"/>
      <c r="AV78" s="548"/>
      <c r="AW78" s="548"/>
      <c r="AX78" s="548"/>
      <c r="AY78" s="548"/>
      <c r="AZ78" s="548"/>
      <c r="BA78" s="548"/>
      <c r="BB78" s="548"/>
      <c r="BC78" s="548"/>
      <c r="BD78" s="548"/>
      <c r="BE78" s="548"/>
      <c r="BF78" s="548"/>
      <c r="BG78" s="548"/>
      <c r="BH78" s="548"/>
      <c r="BI78" s="548"/>
      <c r="BJ78" s="548"/>
      <c r="BK78" s="548"/>
      <c r="BL78" s="548"/>
      <c r="BM78" s="548"/>
      <c r="BN78" s="548"/>
      <c r="BO78" s="548"/>
      <c r="BP78" s="548"/>
      <c r="BQ78" s="548"/>
      <c r="BR78" s="548"/>
      <c r="BS78" s="548"/>
      <c r="BT78" s="548"/>
      <c r="BU78" s="549"/>
    </row>
    <row r="79" spans="1:73" ht="21">
      <c r="A79" s="150"/>
      <c r="B79" s="150"/>
      <c r="C79" s="150"/>
      <c r="D79" s="150"/>
      <c r="E79" s="150"/>
      <c r="F79" s="150"/>
      <c r="G79" s="150"/>
      <c r="H79" s="150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</row>
    <row r="80" spans="1:73" ht="21">
      <c r="A80" s="150"/>
      <c r="B80" s="150"/>
      <c r="C80" s="150"/>
      <c r="D80" s="150"/>
      <c r="E80" s="150"/>
      <c r="F80" s="150"/>
      <c r="G80" s="150"/>
      <c r="H80" s="150"/>
      <c r="I80" s="542" t="s">
        <v>711</v>
      </c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542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542" t="s">
        <v>712</v>
      </c>
      <c r="AY80" s="542"/>
      <c r="AZ80" s="542"/>
      <c r="BA80" s="542"/>
      <c r="BB80" s="542"/>
      <c r="BC80" s="542"/>
      <c r="BD80" s="542"/>
      <c r="BE80" s="542"/>
      <c r="BF80" s="542"/>
      <c r="BG80" s="542"/>
      <c r="BH80" s="542"/>
      <c r="BI80" s="542"/>
      <c r="BJ80" s="542"/>
      <c r="BK80" s="542"/>
      <c r="BL80" s="542"/>
      <c r="BM80" s="542"/>
      <c r="BN80" s="542"/>
      <c r="BO80" s="542"/>
      <c r="BP80" s="542"/>
      <c r="BQ80" s="542"/>
      <c r="BR80" s="542"/>
      <c r="BS80" s="542"/>
      <c r="BT80" s="542"/>
      <c r="BU80" s="542"/>
    </row>
    <row r="81" spans="1:73" ht="21">
      <c r="A81" s="150"/>
      <c r="B81" s="150"/>
      <c r="C81" s="150"/>
      <c r="D81" s="150"/>
      <c r="E81" s="150"/>
      <c r="F81" s="150"/>
      <c r="G81" s="150"/>
      <c r="H81" s="150"/>
      <c r="I81" s="542" t="str">
        <f>IF('1.Basic Info'!D64="","(…………………………………………………)",CONCATENATE("(",ผู้สอน,")"))</f>
        <v>(…………………………………………………)</v>
      </c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  <c r="AF81" s="542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542" t="str">
        <f>IF('1.Basic Info'!D64="","(…………………………………………………)",CONCATENATE("(",'1.Basic Info'!D64,")"))</f>
        <v>(…………………………………………………)</v>
      </c>
      <c r="AY81" s="542"/>
      <c r="AZ81" s="542"/>
      <c r="BA81" s="542"/>
      <c r="BB81" s="542"/>
      <c r="BC81" s="542"/>
      <c r="BD81" s="542"/>
      <c r="BE81" s="542"/>
      <c r="BF81" s="542"/>
      <c r="BG81" s="542"/>
      <c r="BH81" s="542"/>
      <c r="BI81" s="542"/>
      <c r="BJ81" s="542"/>
      <c r="BK81" s="542"/>
      <c r="BL81" s="542"/>
      <c r="BM81" s="542"/>
      <c r="BN81" s="542"/>
      <c r="BO81" s="542"/>
      <c r="BP81" s="542"/>
      <c r="BQ81" s="542"/>
      <c r="BR81" s="542"/>
      <c r="BS81" s="542"/>
      <c r="BT81" s="542"/>
      <c r="BU81" s="542"/>
    </row>
    <row r="82" spans="1:73" ht="21">
      <c r="A82" s="150"/>
      <c r="B82" s="150"/>
      <c r="C82" s="150"/>
      <c r="D82" s="150"/>
      <c r="E82" s="150"/>
      <c r="F82" s="150"/>
      <c r="G82" s="150"/>
      <c r="H82" s="150"/>
      <c r="I82" s="543" t="s">
        <v>662</v>
      </c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543" t="s">
        <v>665</v>
      </c>
      <c r="AY82" s="543"/>
      <c r="AZ82" s="543"/>
      <c r="BA82" s="543"/>
      <c r="BB82" s="543"/>
      <c r="BC82" s="543"/>
      <c r="BD82" s="543"/>
      <c r="BE82" s="543"/>
      <c r="BF82" s="543"/>
      <c r="BG82" s="543"/>
      <c r="BH82" s="543"/>
      <c r="BI82" s="543"/>
      <c r="BJ82" s="543"/>
      <c r="BK82" s="543"/>
      <c r="BL82" s="543"/>
      <c r="BM82" s="543"/>
      <c r="BN82" s="543"/>
      <c r="BO82" s="543"/>
      <c r="BP82" s="543"/>
      <c r="BQ82" s="543"/>
      <c r="BR82" s="543"/>
      <c r="BS82" s="543"/>
      <c r="BT82" s="543"/>
      <c r="BU82" s="543"/>
    </row>
  </sheetData>
  <mergeCells count="233">
    <mergeCell ref="I82:AF82"/>
    <mergeCell ref="AX82:BU82"/>
    <mergeCell ref="I80:AF80"/>
    <mergeCell ref="AX80:BU80"/>
    <mergeCell ref="I81:AF81"/>
    <mergeCell ref="AX81:BU81"/>
    <mergeCell ref="I78:U78"/>
    <mergeCell ref="V78:AH78"/>
    <mergeCell ref="AI78:BU78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I42:U42"/>
    <mergeCell ref="V42:AH42"/>
    <mergeCell ref="AI42:BU42"/>
    <mergeCell ref="I41:U41"/>
    <mergeCell ref="V41:AH41"/>
    <mergeCell ref="AI41:BU41"/>
    <mergeCell ref="I40:U40"/>
    <mergeCell ref="V40:AH40"/>
    <mergeCell ref="AI40:BU40"/>
    <mergeCell ref="I39:U39"/>
    <mergeCell ref="V39:AH39"/>
    <mergeCell ref="AI39:BU39"/>
    <mergeCell ref="I38:U38"/>
    <mergeCell ref="V38:AH38"/>
    <mergeCell ref="AI38:BU38"/>
    <mergeCell ref="I37:U37"/>
    <mergeCell ref="V37:AH37"/>
    <mergeCell ref="AI37:BU37"/>
    <mergeCell ref="I36:U36"/>
    <mergeCell ref="V36:AH36"/>
    <mergeCell ref="AI36:BU36"/>
    <mergeCell ref="I35:U35"/>
    <mergeCell ref="V35:AH35"/>
    <mergeCell ref="AI35:BU35"/>
    <mergeCell ref="I34:U34"/>
    <mergeCell ref="V34:AH34"/>
    <mergeCell ref="AI34:BU34"/>
    <mergeCell ref="I33:U33"/>
    <mergeCell ref="V33:AH33"/>
    <mergeCell ref="AI33:BU33"/>
    <mergeCell ref="I32:U32"/>
    <mergeCell ref="V32:AH32"/>
    <mergeCell ref="AI32:BU32"/>
    <mergeCell ref="I31:U31"/>
    <mergeCell ref="V31:AH31"/>
    <mergeCell ref="AI31:BU31"/>
    <mergeCell ref="I30:U30"/>
    <mergeCell ref="V30:AH30"/>
    <mergeCell ref="AI30:BU30"/>
    <mergeCell ref="I29:U29"/>
    <mergeCell ref="V29:AH29"/>
    <mergeCell ref="AI29:BU29"/>
    <mergeCell ref="I28:U28"/>
    <mergeCell ref="V28:AH28"/>
    <mergeCell ref="AI28:BU28"/>
    <mergeCell ref="I27:U27"/>
    <mergeCell ref="V27:AH27"/>
    <mergeCell ref="AI27:BU27"/>
    <mergeCell ref="I26:U26"/>
    <mergeCell ref="V26:AH26"/>
    <mergeCell ref="AI26:BU26"/>
    <mergeCell ref="I25:U25"/>
    <mergeCell ref="V25:AH25"/>
    <mergeCell ref="AI25:BU25"/>
    <mergeCell ref="I24:U24"/>
    <mergeCell ref="V24:AH24"/>
    <mergeCell ref="AI24:BU24"/>
    <mergeCell ref="I23:U23"/>
    <mergeCell ref="V23:AH23"/>
    <mergeCell ref="AI23:BU23"/>
    <mergeCell ref="I22:U22"/>
    <mergeCell ref="V22:AH22"/>
    <mergeCell ref="AI22:BU22"/>
    <mergeCell ref="I21:U21"/>
    <mergeCell ref="V21:AH21"/>
    <mergeCell ref="AI21:BU21"/>
    <mergeCell ref="I20:U20"/>
    <mergeCell ref="V20:AH20"/>
    <mergeCell ref="AI20:BU20"/>
    <mergeCell ref="I19:U19"/>
    <mergeCell ref="V19:AH19"/>
    <mergeCell ref="AI19:BU19"/>
    <mergeCell ref="I18:U18"/>
    <mergeCell ref="V18:AH18"/>
    <mergeCell ref="AI18:BU18"/>
    <mergeCell ref="I17:U17"/>
    <mergeCell ref="V17:AH17"/>
    <mergeCell ref="AI17:BU17"/>
    <mergeCell ref="I16:U16"/>
    <mergeCell ref="V16:AH16"/>
    <mergeCell ref="AI16:BU16"/>
    <mergeCell ref="I15:U15"/>
    <mergeCell ref="V15:AH15"/>
    <mergeCell ref="AI15:BU15"/>
    <mergeCell ref="I14:U14"/>
    <mergeCell ref="V14:AH14"/>
    <mergeCell ref="AI14:BU14"/>
    <mergeCell ref="I13:U13"/>
    <mergeCell ref="V13:AH13"/>
    <mergeCell ref="AI13:BU13"/>
    <mergeCell ref="I12:U12"/>
    <mergeCell ref="V12:AH12"/>
    <mergeCell ref="AI12:BU12"/>
    <mergeCell ref="I11:U11"/>
    <mergeCell ref="V11:AH11"/>
    <mergeCell ref="AI11:BU11"/>
    <mergeCell ref="I10:U10"/>
    <mergeCell ref="V10:AH10"/>
    <mergeCell ref="AI10:BU10"/>
    <mergeCell ref="I9:U9"/>
    <mergeCell ref="V9:AH9"/>
    <mergeCell ref="AI9:BU9"/>
    <mergeCell ref="I5:U5"/>
    <mergeCell ref="V5:AH5"/>
    <mergeCell ref="AI5:BU5"/>
    <mergeCell ref="I4:U4"/>
    <mergeCell ref="V4:AH4"/>
    <mergeCell ref="AI4:BU4"/>
    <mergeCell ref="I1:BU1"/>
    <mergeCell ref="I2:BU2"/>
    <mergeCell ref="I8:U8"/>
    <mergeCell ref="V8:AH8"/>
    <mergeCell ref="AI8:BU8"/>
    <mergeCell ref="I7:U7"/>
    <mergeCell ref="V7:AH7"/>
    <mergeCell ref="AI7:BU7"/>
    <mergeCell ref="I6:U6"/>
    <mergeCell ref="V6:AH6"/>
    <mergeCell ref="AI6:BU6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2" orientation="portrait" horizontalDpi="300" verticalDpi="300" r:id="rId1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Z492"/>
  <sheetViews>
    <sheetView view="pageBreakPreview" topLeftCell="A154" zoomScale="98" zoomScaleNormal="100" zoomScaleSheetLayoutView="98" workbookViewId="0">
      <selection activeCell="AI12" sqref="AI12:BU12"/>
    </sheetView>
  </sheetViews>
  <sheetFormatPr defaultColWidth="9.33203125" defaultRowHeight="18.75"/>
  <cols>
    <col min="1" max="78" width="1.6640625" style="149" customWidth="1"/>
    <col min="79" max="16384" width="9.33203125" style="149"/>
  </cols>
  <sheetData>
    <row r="1" spans="6:78" ht="24.75" customHeight="1">
      <c r="F1" s="155"/>
      <c r="G1" s="155"/>
      <c r="H1" s="155"/>
      <c r="I1" s="541" t="s">
        <v>655</v>
      </c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L1" s="541"/>
      <c r="BM1" s="541"/>
      <c r="BN1" s="541"/>
      <c r="BO1" s="541"/>
      <c r="BP1" s="541"/>
      <c r="BQ1" s="541"/>
      <c r="BR1" s="541"/>
      <c r="BS1" s="541"/>
      <c r="BT1" s="541"/>
      <c r="BU1" s="541"/>
      <c r="BV1" s="155"/>
      <c r="BW1" s="155"/>
      <c r="BX1" s="155"/>
      <c r="BY1" s="155"/>
      <c r="BZ1" s="155"/>
    </row>
    <row r="2" spans="6:78" ht="23.25">
      <c r="F2" s="155"/>
      <c r="G2" s="155"/>
      <c r="H2" s="155"/>
      <c r="I2" s="541" t="str">
        <f>IF('6.Final'!R5="","Formative : Final Exam = ………….. : ……………..",CONCATENATE("Formative : ",'6.Final'!N5," / Final Exam: ",'6.Final'!P5))</f>
        <v>Formative : Final Exam = ………….. : ……………..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155"/>
      <c r="BW2" s="155"/>
      <c r="BX2" s="155"/>
      <c r="BY2" s="155"/>
      <c r="BZ2" s="155"/>
    </row>
    <row r="4" spans="6:78" ht="23.25">
      <c r="I4" s="550" t="s">
        <v>656</v>
      </c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1" t="s">
        <v>657</v>
      </c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 t="s">
        <v>709</v>
      </c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  <c r="BA4" s="551"/>
      <c r="BB4" s="551"/>
      <c r="BC4" s="551"/>
      <c r="BD4" s="551"/>
      <c r="BE4" s="551"/>
      <c r="BF4" s="551"/>
      <c r="BG4" s="551"/>
      <c r="BH4" s="551"/>
      <c r="BI4" s="551"/>
      <c r="BJ4" s="551"/>
      <c r="BK4" s="551"/>
      <c r="BL4" s="551"/>
      <c r="BM4" s="551"/>
      <c r="BN4" s="551"/>
      <c r="BO4" s="551"/>
      <c r="BP4" s="551"/>
      <c r="BQ4" s="551"/>
      <c r="BR4" s="551"/>
      <c r="BS4" s="551"/>
      <c r="BT4" s="551"/>
      <c r="BU4" s="551"/>
    </row>
    <row r="5" spans="6:78" s="150" customFormat="1" ht="22.5" customHeight="1">
      <c r="I5" s="552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4"/>
      <c r="V5" s="552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4"/>
      <c r="AI5" s="556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8"/>
    </row>
    <row r="6" spans="6:78" s="150" customFormat="1" ht="22.5" customHeight="1">
      <c r="I6" s="529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1"/>
      <c r="V6" s="529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1"/>
      <c r="AI6" s="532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4"/>
    </row>
    <row r="7" spans="6:78" s="150" customFormat="1" ht="21">
      <c r="I7" s="529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1"/>
      <c r="V7" s="529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1"/>
      <c r="AI7" s="532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3"/>
      <c r="BH7" s="533"/>
      <c r="BI7" s="533"/>
      <c r="BJ7" s="533"/>
      <c r="BK7" s="533"/>
      <c r="BL7" s="533"/>
      <c r="BM7" s="533"/>
      <c r="BN7" s="533"/>
      <c r="BO7" s="533"/>
      <c r="BP7" s="533"/>
      <c r="BQ7" s="533"/>
      <c r="BR7" s="533"/>
      <c r="BS7" s="533"/>
      <c r="BT7" s="533"/>
      <c r="BU7" s="534"/>
    </row>
    <row r="8" spans="6:78" s="150" customFormat="1" ht="21">
      <c r="I8" s="529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1"/>
      <c r="V8" s="529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1"/>
      <c r="AI8" s="532"/>
      <c r="AJ8" s="533"/>
      <c r="AK8" s="533"/>
      <c r="AL8" s="533"/>
      <c r="AM8" s="533"/>
      <c r="AN8" s="533"/>
      <c r="AO8" s="533"/>
      <c r="AP8" s="533"/>
      <c r="AQ8" s="533"/>
      <c r="AR8" s="533"/>
      <c r="AS8" s="533"/>
      <c r="AT8" s="533"/>
      <c r="AU8" s="533"/>
      <c r="AV8" s="533"/>
      <c r="AW8" s="533"/>
      <c r="AX8" s="533"/>
      <c r="AY8" s="533"/>
      <c r="AZ8" s="533"/>
      <c r="BA8" s="533"/>
      <c r="BB8" s="533"/>
      <c r="BC8" s="533"/>
      <c r="BD8" s="533"/>
      <c r="BE8" s="533"/>
      <c r="BF8" s="533"/>
      <c r="BG8" s="533"/>
      <c r="BH8" s="533"/>
      <c r="BI8" s="533"/>
      <c r="BJ8" s="533"/>
      <c r="BK8" s="533"/>
      <c r="BL8" s="533"/>
      <c r="BM8" s="533"/>
      <c r="BN8" s="533"/>
      <c r="BO8" s="533"/>
      <c r="BP8" s="533"/>
      <c r="BQ8" s="533"/>
      <c r="BR8" s="533"/>
      <c r="BS8" s="533"/>
      <c r="BT8" s="533"/>
      <c r="BU8" s="534"/>
    </row>
    <row r="9" spans="6:78" s="150" customFormat="1" ht="21">
      <c r="I9" s="529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1"/>
      <c r="V9" s="529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1"/>
      <c r="AI9" s="532"/>
      <c r="AJ9" s="533"/>
      <c r="AK9" s="533"/>
      <c r="AL9" s="533"/>
      <c r="AM9" s="533"/>
      <c r="AN9" s="533"/>
      <c r="AO9" s="533"/>
      <c r="AP9" s="533"/>
      <c r="AQ9" s="533"/>
      <c r="AR9" s="533"/>
      <c r="AS9" s="533"/>
      <c r="AT9" s="533"/>
      <c r="AU9" s="533"/>
      <c r="AV9" s="533"/>
      <c r="AW9" s="533"/>
      <c r="AX9" s="533"/>
      <c r="AY9" s="533"/>
      <c r="AZ9" s="533"/>
      <c r="BA9" s="533"/>
      <c r="BB9" s="533"/>
      <c r="BC9" s="533"/>
      <c r="BD9" s="533"/>
      <c r="BE9" s="533"/>
      <c r="BF9" s="533"/>
      <c r="BG9" s="533"/>
      <c r="BH9" s="533"/>
      <c r="BI9" s="533"/>
      <c r="BJ9" s="533"/>
      <c r="BK9" s="533"/>
      <c r="BL9" s="533"/>
      <c r="BM9" s="533"/>
      <c r="BN9" s="533"/>
      <c r="BO9" s="533"/>
      <c r="BP9" s="533"/>
      <c r="BQ9" s="533"/>
      <c r="BR9" s="533"/>
      <c r="BS9" s="533"/>
      <c r="BT9" s="533"/>
      <c r="BU9" s="534"/>
    </row>
    <row r="10" spans="6:78" s="150" customFormat="1" ht="21">
      <c r="I10" s="529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1"/>
      <c r="V10" s="529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1"/>
      <c r="AI10" s="532"/>
      <c r="AJ10" s="533"/>
      <c r="AK10" s="533"/>
      <c r="AL10" s="533"/>
      <c r="AM10" s="533"/>
      <c r="AN10" s="533"/>
      <c r="AO10" s="533"/>
      <c r="AP10" s="533"/>
      <c r="AQ10" s="533"/>
      <c r="AR10" s="533"/>
      <c r="AS10" s="533"/>
      <c r="AT10" s="533"/>
      <c r="AU10" s="533"/>
      <c r="AV10" s="533"/>
      <c r="AW10" s="533"/>
      <c r="AX10" s="533"/>
      <c r="AY10" s="533"/>
      <c r="AZ10" s="533"/>
      <c r="BA10" s="533"/>
      <c r="BB10" s="533"/>
      <c r="BC10" s="533"/>
      <c r="BD10" s="533"/>
      <c r="BE10" s="533"/>
      <c r="BF10" s="533"/>
      <c r="BG10" s="533"/>
      <c r="BH10" s="533"/>
      <c r="BI10" s="533"/>
      <c r="BJ10" s="533"/>
      <c r="BK10" s="533"/>
      <c r="BL10" s="533"/>
      <c r="BM10" s="533"/>
      <c r="BN10" s="533"/>
      <c r="BO10" s="533"/>
      <c r="BP10" s="533"/>
      <c r="BQ10" s="533"/>
      <c r="BR10" s="533"/>
      <c r="BS10" s="533"/>
      <c r="BT10" s="533"/>
      <c r="BU10" s="534"/>
    </row>
    <row r="11" spans="6:78" s="150" customFormat="1" ht="21">
      <c r="I11" s="529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1"/>
      <c r="V11" s="529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1"/>
      <c r="AI11" s="532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4"/>
    </row>
    <row r="12" spans="6:78" s="150" customFormat="1" ht="21">
      <c r="I12" s="529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1"/>
      <c r="V12" s="529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1"/>
      <c r="AI12" s="532"/>
      <c r="AJ12" s="533"/>
      <c r="AK12" s="533"/>
      <c r="AL12" s="533"/>
      <c r="AM12" s="533"/>
      <c r="AN12" s="533"/>
      <c r="AO12" s="533"/>
      <c r="AP12" s="533"/>
      <c r="AQ12" s="533"/>
      <c r="AR12" s="533"/>
      <c r="AS12" s="533"/>
      <c r="AT12" s="533"/>
      <c r="AU12" s="533"/>
      <c r="AV12" s="533"/>
      <c r="AW12" s="533"/>
      <c r="AX12" s="533"/>
      <c r="AY12" s="533"/>
      <c r="AZ12" s="533"/>
      <c r="BA12" s="533"/>
      <c r="BB12" s="533"/>
      <c r="BC12" s="533"/>
      <c r="BD12" s="533"/>
      <c r="BE12" s="533"/>
      <c r="BF12" s="533"/>
      <c r="BG12" s="533"/>
      <c r="BH12" s="533"/>
      <c r="BI12" s="533"/>
      <c r="BJ12" s="533"/>
      <c r="BK12" s="533"/>
      <c r="BL12" s="533"/>
      <c r="BM12" s="533"/>
      <c r="BN12" s="533"/>
      <c r="BO12" s="533"/>
      <c r="BP12" s="533"/>
      <c r="BQ12" s="533"/>
      <c r="BR12" s="533"/>
      <c r="BS12" s="533"/>
      <c r="BT12" s="533"/>
      <c r="BU12" s="534"/>
    </row>
    <row r="13" spans="6:78" s="150" customFormat="1" ht="21">
      <c r="I13" s="529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1"/>
      <c r="V13" s="529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1"/>
      <c r="AI13" s="532"/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3"/>
      <c r="AZ13" s="533"/>
      <c r="BA13" s="533"/>
      <c r="BB13" s="533"/>
      <c r="BC13" s="533"/>
      <c r="BD13" s="533"/>
      <c r="BE13" s="533"/>
      <c r="BF13" s="533"/>
      <c r="BG13" s="533"/>
      <c r="BH13" s="533"/>
      <c r="BI13" s="533"/>
      <c r="BJ13" s="533"/>
      <c r="BK13" s="533"/>
      <c r="BL13" s="533"/>
      <c r="BM13" s="533"/>
      <c r="BN13" s="533"/>
      <c r="BO13" s="533"/>
      <c r="BP13" s="533"/>
      <c r="BQ13" s="533"/>
      <c r="BR13" s="533"/>
      <c r="BS13" s="533"/>
      <c r="BT13" s="533"/>
      <c r="BU13" s="534"/>
    </row>
    <row r="14" spans="6:78" s="150" customFormat="1" ht="21">
      <c r="I14" s="529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1"/>
      <c r="V14" s="529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1"/>
      <c r="AI14" s="532"/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3"/>
      <c r="AV14" s="533"/>
      <c r="AW14" s="533"/>
      <c r="AX14" s="533"/>
      <c r="AY14" s="533"/>
      <c r="AZ14" s="533"/>
      <c r="BA14" s="533"/>
      <c r="BB14" s="533"/>
      <c r="BC14" s="533"/>
      <c r="BD14" s="533"/>
      <c r="BE14" s="533"/>
      <c r="BF14" s="533"/>
      <c r="BG14" s="533"/>
      <c r="BH14" s="533"/>
      <c r="BI14" s="533"/>
      <c r="BJ14" s="533"/>
      <c r="BK14" s="533"/>
      <c r="BL14" s="533"/>
      <c r="BM14" s="533"/>
      <c r="BN14" s="533"/>
      <c r="BO14" s="533"/>
      <c r="BP14" s="533"/>
      <c r="BQ14" s="533"/>
      <c r="BR14" s="533"/>
      <c r="BS14" s="533"/>
      <c r="BT14" s="533"/>
      <c r="BU14" s="534"/>
    </row>
    <row r="15" spans="6:78" s="150" customFormat="1" ht="21">
      <c r="I15" s="529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1"/>
      <c r="V15" s="529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1"/>
      <c r="AI15" s="532"/>
      <c r="AJ15" s="533"/>
      <c r="AK15" s="533"/>
      <c r="AL15" s="533"/>
      <c r="AM15" s="533"/>
      <c r="AN15" s="533"/>
      <c r="AO15" s="533"/>
      <c r="AP15" s="533"/>
      <c r="AQ15" s="533"/>
      <c r="AR15" s="533"/>
      <c r="AS15" s="533"/>
      <c r="AT15" s="533"/>
      <c r="AU15" s="533"/>
      <c r="AV15" s="533"/>
      <c r="AW15" s="533"/>
      <c r="AX15" s="533"/>
      <c r="AY15" s="533"/>
      <c r="AZ15" s="533"/>
      <c r="BA15" s="533"/>
      <c r="BB15" s="533"/>
      <c r="BC15" s="533"/>
      <c r="BD15" s="533"/>
      <c r="BE15" s="533"/>
      <c r="BF15" s="533"/>
      <c r="BG15" s="533"/>
      <c r="BH15" s="533"/>
      <c r="BI15" s="533"/>
      <c r="BJ15" s="533"/>
      <c r="BK15" s="533"/>
      <c r="BL15" s="533"/>
      <c r="BM15" s="533"/>
      <c r="BN15" s="533"/>
      <c r="BO15" s="533"/>
      <c r="BP15" s="533"/>
      <c r="BQ15" s="533"/>
      <c r="BR15" s="533"/>
      <c r="BS15" s="533"/>
      <c r="BT15" s="533"/>
      <c r="BU15" s="534"/>
    </row>
    <row r="16" spans="6:78" s="150" customFormat="1" ht="21">
      <c r="I16" s="529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1"/>
      <c r="V16" s="529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1"/>
      <c r="AI16" s="532"/>
      <c r="AJ16" s="533"/>
      <c r="AK16" s="533"/>
      <c r="AL16" s="533"/>
      <c r="AM16" s="533"/>
      <c r="AN16" s="533"/>
      <c r="AO16" s="533"/>
      <c r="AP16" s="533"/>
      <c r="AQ16" s="533"/>
      <c r="AR16" s="533"/>
      <c r="AS16" s="533"/>
      <c r="AT16" s="533"/>
      <c r="AU16" s="533"/>
      <c r="AV16" s="533"/>
      <c r="AW16" s="533"/>
      <c r="AX16" s="533"/>
      <c r="AY16" s="533"/>
      <c r="AZ16" s="533"/>
      <c r="BA16" s="533"/>
      <c r="BB16" s="533"/>
      <c r="BC16" s="533"/>
      <c r="BD16" s="533"/>
      <c r="BE16" s="533"/>
      <c r="BF16" s="533"/>
      <c r="BG16" s="533"/>
      <c r="BH16" s="533"/>
      <c r="BI16" s="533"/>
      <c r="BJ16" s="533"/>
      <c r="BK16" s="533"/>
      <c r="BL16" s="533"/>
      <c r="BM16" s="533"/>
      <c r="BN16" s="533"/>
      <c r="BO16" s="533"/>
      <c r="BP16" s="533"/>
      <c r="BQ16" s="533"/>
      <c r="BR16" s="533"/>
      <c r="BS16" s="533"/>
      <c r="BT16" s="533"/>
      <c r="BU16" s="534"/>
    </row>
    <row r="17" spans="9:73" s="150" customFormat="1" ht="21">
      <c r="I17" s="529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1"/>
      <c r="V17" s="529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1"/>
      <c r="AI17" s="532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33"/>
      <c r="AW17" s="533"/>
      <c r="AX17" s="533"/>
      <c r="AY17" s="533"/>
      <c r="AZ17" s="533"/>
      <c r="BA17" s="533"/>
      <c r="BB17" s="533"/>
      <c r="BC17" s="533"/>
      <c r="BD17" s="533"/>
      <c r="BE17" s="533"/>
      <c r="BF17" s="533"/>
      <c r="BG17" s="533"/>
      <c r="BH17" s="533"/>
      <c r="BI17" s="533"/>
      <c r="BJ17" s="533"/>
      <c r="BK17" s="533"/>
      <c r="BL17" s="533"/>
      <c r="BM17" s="533"/>
      <c r="BN17" s="533"/>
      <c r="BO17" s="533"/>
      <c r="BP17" s="533"/>
      <c r="BQ17" s="533"/>
      <c r="BR17" s="533"/>
      <c r="BS17" s="533"/>
      <c r="BT17" s="533"/>
      <c r="BU17" s="534"/>
    </row>
    <row r="18" spans="9:73" s="150" customFormat="1" ht="21">
      <c r="I18" s="529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1"/>
      <c r="V18" s="529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1"/>
      <c r="AI18" s="532"/>
      <c r="AJ18" s="533"/>
      <c r="AK18" s="533"/>
      <c r="AL18" s="533"/>
      <c r="AM18" s="533"/>
      <c r="AN18" s="533"/>
      <c r="AO18" s="533"/>
      <c r="AP18" s="533"/>
      <c r="AQ18" s="533"/>
      <c r="AR18" s="533"/>
      <c r="AS18" s="533"/>
      <c r="AT18" s="533"/>
      <c r="AU18" s="533"/>
      <c r="AV18" s="533"/>
      <c r="AW18" s="533"/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4"/>
    </row>
    <row r="19" spans="9:73" s="150" customFormat="1" ht="21">
      <c r="I19" s="529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1"/>
      <c r="V19" s="529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1"/>
      <c r="AI19" s="532"/>
      <c r="AJ19" s="533"/>
      <c r="AK19" s="533"/>
      <c r="AL19" s="533"/>
      <c r="AM19" s="533"/>
      <c r="AN19" s="533"/>
      <c r="AO19" s="533"/>
      <c r="AP19" s="533"/>
      <c r="AQ19" s="533"/>
      <c r="AR19" s="533"/>
      <c r="AS19" s="533"/>
      <c r="AT19" s="533"/>
      <c r="AU19" s="533"/>
      <c r="AV19" s="533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4"/>
    </row>
    <row r="20" spans="9:73" s="150" customFormat="1" ht="21">
      <c r="I20" s="529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1"/>
      <c r="V20" s="529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1"/>
      <c r="AI20" s="532"/>
      <c r="AJ20" s="533"/>
      <c r="AK20" s="533"/>
      <c r="AL20" s="533"/>
      <c r="AM20" s="533"/>
      <c r="AN20" s="533"/>
      <c r="AO20" s="533"/>
      <c r="AP20" s="533"/>
      <c r="AQ20" s="533"/>
      <c r="AR20" s="533"/>
      <c r="AS20" s="533"/>
      <c r="AT20" s="533"/>
      <c r="AU20" s="533"/>
      <c r="AV20" s="533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4"/>
    </row>
    <row r="21" spans="9:73" s="150" customFormat="1" ht="21">
      <c r="I21" s="529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1"/>
      <c r="V21" s="529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1"/>
      <c r="AI21" s="532"/>
      <c r="AJ21" s="533"/>
      <c r="AK21" s="533"/>
      <c r="AL21" s="533"/>
      <c r="AM21" s="533"/>
      <c r="AN21" s="533"/>
      <c r="AO21" s="533"/>
      <c r="AP21" s="533"/>
      <c r="AQ21" s="533"/>
      <c r="AR21" s="533"/>
      <c r="AS21" s="533"/>
      <c r="AT21" s="533"/>
      <c r="AU21" s="533"/>
      <c r="AV21" s="533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4"/>
    </row>
    <row r="22" spans="9:73" s="150" customFormat="1" ht="21">
      <c r="I22" s="529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1"/>
      <c r="V22" s="529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1"/>
      <c r="AI22" s="532"/>
      <c r="AJ22" s="533"/>
      <c r="AK22" s="533"/>
      <c r="AL22" s="533"/>
      <c r="AM22" s="533"/>
      <c r="AN22" s="533"/>
      <c r="AO22" s="533"/>
      <c r="AP22" s="533"/>
      <c r="AQ22" s="533"/>
      <c r="AR22" s="533"/>
      <c r="AS22" s="533"/>
      <c r="AT22" s="533"/>
      <c r="AU22" s="533"/>
      <c r="AV22" s="533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4"/>
    </row>
    <row r="23" spans="9:73" s="150" customFormat="1" ht="21">
      <c r="I23" s="529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1"/>
      <c r="V23" s="529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1"/>
      <c r="AI23" s="532"/>
      <c r="AJ23" s="533"/>
      <c r="AK23" s="533"/>
      <c r="AL23" s="533"/>
      <c r="AM23" s="533"/>
      <c r="AN23" s="533"/>
      <c r="AO23" s="533"/>
      <c r="AP23" s="533"/>
      <c r="AQ23" s="533"/>
      <c r="AR23" s="533"/>
      <c r="AS23" s="533"/>
      <c r="AT23" s="533"/>
      <c r="AU23" s="533"/>
      <c r="AV23" s="533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4"/>
    </row>
    <row r="24" spans="9:73" s="150" customFormat="1" ht="21">
      <c r="I24" s="529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1"/>
      <c r="V24" s="529"/>
      <c r="W24" s="530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1"/>
      <c r="AI24" s="532"/>
      <c r="AJ24" s="533"/>
      <c r="AK24" s="533"/>
      <c r="AL24" s="533"/>
      <c r="AM24" s="533"/>
      <c r="AN24" s="533"/>
      <c r="AO24" s="533"/>
      <c r="AP24" s="533"/>
      <c r="AQ24" s="533"/>
      <c r="AR24" s="533"/>
      <c r="AS24" s="533"/>
      <c r="AT24" s="533"/>
      <c r="AU24" s="533"/>
      <c r="AV24" s="533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4"/>
    </row>
    <row r="25" spans="9:73" s="150" customFormat="1" ht="21">
      <c r="I25" s="529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1"/>
      <c r="V25" s="529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1"/>
      <c r="AI25" s="532"/>
      <c r="AJ25" s="533"/>
      <c r="AK25" s="533"/>
      <c r="AL25" s="533"/>
      <c r="AM25" s="533"/>
      <c r="AN25" s="533"/>
      <c r="AO25" s="533"/>
      <c r="AP25" s="533"/>
      <c r="AQ25" s="533"/>
      <c r="AR25" s="533"/>
      <c r="AS25" s="533"/>
      <c r="AT25" s="533"/>
      <c r="AU25" s="533"/>
      <c r="AV25" s="533"/>
      <c r="AW25" s="533"/>
      <c r="AX25" s="533"/>
      <c r="AY25" s="533"/>
      <c r="AZ25" s="533"/>
      <c r="BA25" s="533"/>
      <c r="BB25" s="533"/>
      <c r="BC25" s="533"/>
      <c r="BD25" s="533"/>
      <c r="BE25" s="533"/>
      <c r="BF25" s="533"/>
      <c r="BG25" s="533"/>
      <c r="BH25" s="533"/>
      <c r="BI25" s="533"/>
      <c r="BJ25" s="533"/>
      <c r="BK25" s="533"/>
      <c r="BL25" s="533"/>
      <c r="BM25" s="533"/>
      <c r="BN25" s="533"/>
      <c r="BO25" s="533"/>
      <c r="BP25" s="533"/>
      <c r="BQ25" s="533"/>
      <c r="BR25" s="533"/>
      <c r="BS25" s="533"/>
      <c r="BT25" s="533"/>
      <c r="BU25" s="534"/>
    </row>
    <row r="26" spans="9:73" s="150" customFormat="1" ht="21">
      <c r="I26" s="529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1"/>
      <c r="V26" s="529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1"/>
      <c r="AI26" s="532"/>
      <c r="AJ26" s="533"/>
      <c r="AK26" s="533"/>
      <c r="AL26" s="533"/>
      <c r="AM26" s="533"/>
      <c r="AN26" s="533"/>
      <c r="AO26" s="533"/>
      <c r="AP26" s="533"/>
      <c r="AQ26" s="533"/>
      <c r="AR26" s="533"/>
      <c r="AS26" s="533"/>
      <c r="AT26" s="533"/>
      <c r="AU26" s="533"/>
      <c r="AV26" s="533"/>
      <c r="AW26" s="533"/>
      <c r="AX26" s="533"/>
      <c r="AY26" s="533"/>
      <c r="AZ26" s="533"/>
      <c r="BA26" s="533"/>
      <c r="BB26" s="533"/>
      <c r="BC26" s="533"/>
      <c r="BD26" s="533"/>
      <c r="BE26" s="533"/>
      <c r="BF26" s="533"/>
      <c r="BG26" s="533"/>
      <c r="BH26" s="533"/>
      <c r="BI26" s="533"/>
      <c r="BJ26" s="533"/>
      <c r="BK26" s="533"/>
      <c r="BL26" s="533"/>
      <c r="BM26" s="533"/>
      <c r="BN26" s="533"/>
      <c r="BO26" s="533"/>
      <c r="BP26" s="533"/>
      <c r="BQ26" s="533"/>
      <c r="BR26" s="533"/>
      <c r="BS26" s="533"/>
      <c r="BT26" s="533"/>
      <c r="BU26" s="534"/>
    </row>
    <row r="27" spans="9:73" s="150" customFormat="1" ht="21">
      <c r="I27" s="529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1"/>
      <c r="V27" s="529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1"/>
      <c r="AI27" s="532"/>
      <c r="AJ27" s="533"/>
      <c r="AK27" s="533"/>
      <c r="AL27" s="533"/>
      <c r="AM27" s="533"/>
      <c r="AN27" s="533"/>
      <c r="AO27" s="533"/>
      <c r="AP27" s="533"/>
      <c r="AQ27" s="533"/>
      <c r="AR27" s="533"/>
      <c r="AS27" s="533"/>
      <c r="AT27" s="533"/>
      <c r="AU27" s="533"/>
      <c r="AV27" s="533"/>
      <c r="AW27" s="533"/>
      <c r="AX27" s="533"/>
      <c r="AY27" s="533"/>
      <c r="AZ27" s="533"/>
      <c r="BA27" s="533"/>
      <c r="BB27" s="533"/>
      <c r="BC27" s="533"/>
      <c r="BD27" s="533"/>
      <c r="BE27" s="533"/>
      <c r="BF27" s="533"/>
      <c r="BG27" s="533"/>
      <c r="BH27" s="533"/>
      <c r="BI27" s="533"/>
      <c r="BJ27" s="533"/>
      <c r="BK27" s="533"/>
      <c r="BL27" s="533"/>
      <c r="BM27" s="533"/>
      <c r="BN27" s="533"/>
      <c r="BO27" s="533"/>
      <c r="BP27" s="533"/>
      <c r="BQ27" s="533"/>
      <c r="BR27" s="533"/>
      <c r="BS27" s="533"/>
      <c r="BT27" s="533"/>
      <c r="BU27" s="534"/>
    </row>
    <row r="28" spans="9:73" s="150" customFormat="1" ht="21">
      <c r="I28" s="529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1"/>
      <c r="V28" s="529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1"/>
      <c r="AI28" s="532"/>
      <c r="AJ28" s="533"/>
      <c r="AK28" s="533"/>
      <c r="AL28" s="533"/>
      <c r="AM28" s="533"/>
      <c r="AN28" s="533"/>
      <c r="AO28" s="533"/>
      <c r="AP28" s="533"/>
      <c r="AQ28" s="533"/>
      <c r="AR28" s="533"/>
      <c r="AS28" s="533"/>
      <c r="AT28" s="533"/>
      <c r="AU28" s="533"/>
      <c r="AV28" s="533"/>
      <c r="AW28" s="533"/>
      <c r="AX28" s="533"/>
      <c r="AY28" s="533"/>
      <c r="AZ28" s="533"/>
      <c r="BA28" s="533"/>
      <c r="BB28" s="533"/>
      <c r="BC28" s="533"/>
      <c r="BD28" s="533"/>
      <c r="BE28" s="533"/>
      <c r="BF28" s="533"/>
      <c r="BG28" s="533"/>
      <c r="BH28" s="533"/>
      <c r="BI28" s="533"/>
      <c r="BJ28" s="533"/>
      <c r="BK28" s="533"/>
      <c r="BL28" s="533"/>
      <c r="BM28" s="533"/>
      <c r="BN28" s="533"/>
      <c r="BO28" s="533"/>
      <c r="BP28" s="533"/>
      <c r="BQ28" s="533"/>
      <c r="BR28" s="533"/>
      <c r="BS28" s="533"/>
      <c r="BT28" s="533"/>
      <c r="BU28" s="534"/>
    </row>
    <row r="29" spans="9:73" s="150" customFormat="1" ht="21">
      <c r="I29" s="529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1"/>
      <c r="V29" s="529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1"/>
      <c r="AI29" s="532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3"/>
      <c r="BA29" s="533"/>
      <c r="BB29" s="533"/>
      <c r="BC29" s="533"/>
      <c r="BD29" s="533"/>
      <c r="BE29" s="533"/>
      <c r="BF29" s="533"/>
      <c r="BG29" s="533"/>
      <c r="BH29" s="533"/>
      <c r="BI29" s="533"/>
      <c r="BJ29" s="533"/>
      <c r="BK29" s="533"/>
      <c r="BL29" s="533"/>
      <c r="BM29" s="533"/>
      <c r="BN29" s="533"/>
      <c r="BO29" s="533"/>
      <c r="BP29" s="533"/>
      <c r="BQ29" s="533"/>
      <c r="BR29" s="533"/>
      <c r="BS29" s="533"/>
      <c r="BT29" s="533"/>
      <c r="BU29" s="534"/>
    </row>
    <row r="30" spans="9:73" s="150" customFormat="1" ht="21">
      <c r="I30" s="529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1"/>
      <c r="V30" s="529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1"/>
      <c r="AI30" s="532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  <c r="BE30" s="533"/>
      <c r="BF30" s="533"/>
      <c r="BG30" s="533"/>
      <c r="BH30" s="533"/>
      <c r="BI30" s="533"/>
      <c r="BJ30" s="533"/>
      <c r="BK30" s="533"/>
      <c r="BL30" s="533"/>
      <c r="BM30" s="533"/>
      <c r="BN30" s="533"/>
      <c r="BO30" s="533"/>
      <c r="BP30" s="533"/>
      <c r="BQ30" s="533"/>
      <c r="BR30" s="533"/>
      <c r="BS30" s="533"/>
      <c r="BT30" s="533"/>
      <c r="BU30" s="534"/>
    </row>
    <row r="31" spans="9:73" s="150" customFormat="1" ht="21">
      <c r="I31" s="529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1"/>
      <c r="V31" s="529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1"/>
      <c r="AI31" s="532"/>
      <c r="AJ31" s="533"/>
      <c r="AK31" s="533"/>
      <c r="AL31" s="533"/>
      <c r="AM31" s="533"/>
      <c r="AN31" s="533"/>
      <c r="AO31" s="533"/>
      <c r="AP31" s="533"/>
      <c r="AQ31" s="533"/>
      <c r="AR31" s="533"/>
      <c r="AS31" s="533"/>
      <c r="AT31" s="533"/>
      <c r="AU31" s="533"/>
      <c r="AV31" s="533"/>
      <c r="AW31" s="533"/>
      <c r="AX31" s="533"/>
      <c r="AY31" s="533"/>
      <c r="AZ31" s="533"/>
      <c r="BA31" s="533"/>
      <c r="BB31" s="533"/>
      <c r="BC31" s="533"/>
      <c r="BD31" s="533"/>
      <c r="BE31" s="533"/>
      <c r="BF31" s="533"/>
      <c r="BG31" s="533"/>
      <c r="BH31" s="533"/>
      <c r="BI31" s="533"/>
      <c r="BJ31" s="533"/>
      <c r="BK31" s="533"/>
      <c r="BL31" s="533"/>
      <c r="BM31" s="533"/>
      <c r="BN31" s="533"/>
      <c r="BO31" s="533"/>
      <c r="BP31" s="533"/>
      <c r="BQ31" s="533"/>
      <c r="BR31" s="533"/>
      <c r="BS31" s="533"/>
      <c r="BT31" s="533"/>
      <c r="BU31" s="534"/>
    </row>
    <row r="32" spans="9:73" s="150" customFormat="1" ht="21">
      <c r="I32" s="529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1"/>
      <c r="V32" s="529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1"/>
      <c r="AI32" s="532"/>
      <c r="AJ32" s="533"/>
      <c r="AK32" s="533"/>
      <c r="AL32" s="533"/>
      <c r="AM32" s="533"/>
      <c r="AN32" s="533"/>
      <c r="AO32" s="533"/>
      <c r="AP32" s="533"/>
      <c r="AQ32" s="533"/>
      <c r="AR32" s="533"/>
      <c r="AS32" s="533"/>
      <c r="AT32" s="533"/>
      <c r="AU32" s="533"/>
      <c r="AV32" s="533"/>
      <c r="AW32" s="533"/>
      <c r="AX32" s="533"/>
      <c r="AY32" s="533"/>
      <c r="AZ32" s="533"/>
      <c r="BA32" s="533"/>
      <c r="BB32" s="533"/>
      <c r="BC32" s="533"/>
      <c r="BD32" s="533"/>
      <c r="BE32" s="533"/>
      <c r="BF32" s="533"/>
      <c r="BG32" s="533"/>
      <c r="BH32" s="533"/>
      <c r="BI32" s="533"/>
      <c r="BJ32" s="533"/>
      <c r="BK32" s="533"/>
      <c r="BL32" s="533"/>
      <c r="BM32" s="533"/>
      <c r="BN32" s="533"/>
      <c r="BO32" s="533"/>
      <c r="BP32" s="533"/>
      <c r="BQ32" s="533"/>
      <c r="BR32" s="533"/>
      <c r="BS32" s="533"/>
      <c r="BT32" s="533"/>
      <c r="BU32" s="534"/>
    </row>
    <row r="33" spans="9:73" s="150" customFormat="1" ht="21">
      <c r="I33" s="529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1"/>
      <c r="V33" s="529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1"/>
      <c r="AI33" s="532"/>
      <c r="AJ33" s="533"/>
      <c r="AK33" s="533"/>
      <c r="AL33" s="533"/>
      <c r="AM33" s="533"/>
      <c r="AN33" s="533"/>
      <c r="AO33" s="533"/>
      <c r="AP33" s="533"/>
      <c r="AQ33" s="533"/>
      <c r="AR33" s="533"/>
      <c r="AS33" s="533"/>
      <c r="AT33" s="533"/>
      <c r="AU33" s="533"/>
      <c r="AV33" s="533"/>
      <c r="AW33" s="533"/>
      <c r="AX33" s="533"/>
      <c r="AY33" s="533"/>
      <c r="AZ33" s="533"/>
      <c r="BA33" s="533"/>
      <c r="BB33" s="533"/>
      <c r="BC33" s="533"/>
      <c r="BD33" s="533"/>
      <c r="BE33" s="533"/>
      <c r="BF33" s="533"/>
      <c r="BG33" s="533"/>
      <c r="BH33" s="533"/>
      <c r="BI33" s="533"/>
      <c r="BJ33" s="533"/>
      <c r="BK33" s="533"/>
      <c r="BL33" s="533"/>
      <c r="BM33" s="533"/>
      <c r="BN33" s="533"/>
      <c r="BO33" s="533"/>
      <c r="BP33" s="533"/>
      <c r="BQ33" s="533"/>
      <c r="BR33" s="533"/>
      <c r="BS33" s="533"/>
      <c r="BT33" s="533"/>
      <c r="BU33" s="534"/>
    </row>
    <row r="34" spans="9:73" s="150" customFormat="1" ht="21">
      <c r="I34" s="529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1"/>
      <c r="V34" s="529"/>
      <c r="W34" s="530"/>
      <c r="X34" s="530"/>
      <c r="Y34" s="530"/>
      <c r="Z34" s="530"/>
      <c r="AA34" s="530"/>
      <c r="AB34" s="530"/>
      <c r="AC34" s="530"/>
      <c r="AD34" s="530"/>
      <c r="AE34" s="530"/>
      <c r="AF34" s="530"/>
      <c r="AG34" s="530"/>
      <c r="AH34" s="531"/>
      <c r="AI34" s="532"/>
      <c r="AJ34" s="533"/>
      <c r="AK34" s="533"/>
      <c r="AL34" s="533"/>
      <c r="AM34" s="533"/>
      <c r="AN34" s="533"/>
      <c r="AO34" s="533"/>
      <c r="AP34" s="533"/>
      <c r="AQ34" s="533"/>
      <c r="AR34" s="533"/>
      <c r="AS34" s="533"/>
      <c r="AT34" s="533"/>
      <c r="AU34" s="533"/>
      <c r="AV34" s="533"/>
      <c r="AW34" s="533"/>
      <c r="AX34" s="533"/>
      <c r="AY34" s="533"/>
      <c r="AZ34" s="533"/>
      <c r="BA34" s="533"/>
      <c r="BB34" s="533"/>
      <c r="BC34" s="533"/>
      <c r="BD34" s="533"/>
      <c r="BE34" s="533"/>
      <c r="BF34" s="533"/>
      <c r="BG34" s="533"/>
      <c r="BH34" s="533"/>
      <c r="BI34" s="533"/>
      <c r="BJ34" s="533"/>
      <c r="BK34" s="533"/>
      <c r="BL34" s="533"/>
      <c r="BM34" s="533"/>
      <c r="BN34" s="533"/>
      <c r="BO34" s="533"/>
      <c r="BP34" s="533"/>
      <c r="BQ34" s="533"/>
      <c r="BR34" s="533"/>
      <c r="BS34" s="533"/>
      <c r="BT34" s="533"/>
      <c r="BU34" s="534"/>
    </row>
    <row r="35" spans="9:73" s="150" customFormat="1" ht="21">
      <c r="I35" s="529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1"/>
      <c r="V35" s="529"/>
      <c r="W35" s="530"/>
      <c r="X35" s="530"/>
      <c r="Y35" s="530"/>
      <c r="Z35" s="530"/>
      <c r="AA35" s="530"/>
      <c r="AB35" s="530"/>
      <c r="AC35" s="530"/>
      <c r="AD35" s="530"/>
      <c r="AE35" s="530"/>
      <c r="AF35" s="530"/>
      <c r="AG35" s="530"/>
      <c r="AH35" s="531"/>
      <c r="AI35" s="532"/>
      <c r="AJ35" s="533"/>
      <c r="AK35" s="533"/>
      <c r="AL35" s="533"/>
      <c r="AM35" s="533"/>
      <c r="AN35" s="533"/>
      <c r="AO35" s="533"/>
      <c r="AP35" s="533"/>
      <c r="AQ35" s="533"/>
      <c r="AR35" s="533"/>
      <c r="AS35" s="533"/>
      <c r="AT35" s="533"/>
      <c r="AU35" s="533"/>
      <c r="AV35" s="533"/>
      <c r="AW35" s="533"/>
      <c r="AX35" s="533"/>
      <c r="AY35" s="533"/>
      <c r="AZ35" s="533"/>
      <c r="BA35" s="533"/>
      <c r="BB35" s="533"/>
      <c r="BC35" s="533"/>
      <c r="BD35" s="533"/>
      <c r="BE35" s="533"/>
      <c r="BF35" s="533"/>
      <c r="BG35" s="533"/>
      <c r="BH35" s="533"/>
      <c r="BI35" s="533"/>
      <c r="BJ35" s="533"/>
      <c r="BK35" s="533"/>
      <c r="BL35" s="533"/>
      <c r="BM35" s="533"/>
      <c r="BN35" s="533"/>
      <c r="BO35" s="533"/>
      <c r="BP35" s="533"/>
      <c r="BQ35" s="533"/>
      <c r="BR35" s="533"/>
      <c r="BS35" s="533"/>
      <c r="BT35" s="533"/>
      <c r="BU35" s="534"/>
    </row>
    <row r="36" spans="9:73" s="150" customFormat="1" ht="21">
      <c r="I36" s="529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1"/>
      <c r="V36" s="529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  <c r="AH36" s="531"/>
      <c r="AI36" s="532"/>
      <c r="AJ36" s="533"/>
      <c r="AK36" s="533"/>
      <c r="AL36" s="533"/>
      <c r="AM36" s="533"/>
      <c r="AN36" s="533"/>
      <c r="AO36" s="533"/>
      <c r="AP36" s="533"/>
      <c r="AQ36" s="533"/>
      <c r="AR36" s="533"/>
      <c r="AS36" s="533"/>
      <c r="AT36" s="533"/>
      <c r="AU36" s="533"/>
      <c r="AV36" s="533"/>
      <c r="AW36" s="533"/>
      <c r="AX36" s="533"/>
      <c r="AY36" s="533"/>
      <c r="AZ36" s="533"/>
      <c r="BA36" s="533"/>
      <c r="BB36" s="533"/>
      <c r="BC36" s="533"/>
      <c r="BD36" s="533"/>
      <c r="BE36" s="533"/>
      <c r="BF36" s="533"/>
      <c r="BG36" s="533"/>
      <c r="BH36" s="533"/>
      <c r="BI36" s="533"/>
      <c r="BJ36" s="533"/>
      <c r="BK36" s="533"/>
      <c r="BL36" s="533"/>
      <c r="BM36" s="533"/>
      <c r="BN36" s="533"/>
      <c r="BO36" s="533"/>
      <c r="BP36" s="533"/>
      <c r="BQ36" s="533"/>
      <c r="BR36" s="533"/>
      <c r="BS36" s="533"/>
      <c r="BT36" s="533"/>
      <c r="BU36" s="534"/>
    </row>
    <row r="37" spans="9:73" s="150" customFormat="1" ht="21">
      <c r="I37" s="529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1"/>
      <c r="V37" s="529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  <c r="AH37" s="531"/>
      <c r="AI37" s="532"/>
      <c r="AJ37" s="533"/>
      <c r="AK37" s="533"/>
      <c r="AL37" s="533"/>
      <c r="AM37" s="533"/>
      <c r="AN37" s="533"/>
      <c r="AO37" s="533"/>
      <c r="AP37" s="533"/>
      <c r="AQ37" s="533"/>
      <c r="AR37" s="533"/>
      <c r="AS37" s="533"/>
      <c r="AT37" s="533"/>
      <c r="AU37" s="533"/>
      <c r="AV37" s="533"/>
      <c r="AW37" s="533"/>
      <c r="AX37" s="533"/>
      <c r="AY37" s="533"/>
      <c r="AZ37" s="533"/>
      <c r="BA37" s="533"/>
      <c r="BB37" s="533"/>
      <c r="BC37" s="533"/>
      <c r="BD37" s="533"/>
      <c r="BE37" s="533"/>
      <c r="BF37" s="533"/>
      <c r="BG37" s="533"/>
      <c r="BH37" s="533"/>
      <c r="BI37" s="533"/>
      <c r="BJ37" s="533"/>
      <c r="BK37" s="533"/>
      <c r="BL37" s="533"/>
      <c r="BM37" s="533"/>
      <c r="BN37" s="533"/>
      <c r="BO37" s="533"/>
      <c r="BP37" s="533"/>
      <c r="BQ37" s="533"/>
      <c r="BR37" s="533"/>
      <c r="BS37" s="533"/>
      <c r="BT37" s="533"/>
      <c r="BU37" s="534"/>
    </row>
    <row r="38" spans="9:73" s="150" customFormat="1" ht="21">
      <c r="I38" s="529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1"/>
      <c r="V38" s="529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531"/>
      <c r="AI38" s="532"/>
      <c r="AJ38" s="533"/>
      <c r="AK38" s="533"/>
      <c r="AL38" s="533"/>
      <c r="AM38" s="533"/>
      <c r="AN38" s="533"/>
      <c r="AO38" s="533"/>
      <c r="AP38" s="533"/>
      <c r="AQ38" s="533"/>
      <c r="AR38" s="533"/>
      <c r="AS38" s="533"/>
      <c r="AT38" s="533"/>
      <c r="AU38" s="533"/>
      <c r="AV38" s="533"/>
      <c r="AW38" s="533"/>
      <c r="AX38" s="533"/>
      <c r="AY38" s="533"/>
      <c r="AZ38" s="533"/>
      <c r="BA38" s="533"/>
      <c r="BB38" s="533"/>
      <c r="BC38" s="533"/>
      <c r="BD38" s="533"/>
      <c r="BE38" s="533"/>
      <c r="BF38" s="533"/>
      <c r="BG38" s="533"/>
      <c r="BH38" s="533"/>
      <c r="BI38" s="533"/>
      <c r="BJ38" s="533"/>
      <c r="BK38" s="533"/>
      <c r="BL38" s="533"/>
      <c r="BM38" s="533"/>
      <c r="BN38" s="533"/>
      <c r="BO38" s="533"/>
      <c r="BP38" s="533"/>
      <c r="BQ38" s="533"/>
      <c r="BR38" s="533"/>
      <c r="BS38" s="533"/>
      <c r="BT38" s="533"/>
      <c r="BU38" s="534"/>
    </row>
    <row r="39" spans="9:73" s="150" customFormat="1" ht="21">
      <c r="I39" s="529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1"/>
      <c r="V39" s="529"/>
      <c r="W39" s="530"/>
      <c r="X39" s="530"/>
      <c r="Y39" s="530"/>
      <c r="Z39" s="530"/>
      <c r="AA39" s="530"/>
      <c r="AB39" s="530"/>
      <c r="AC39" s="530"/>
      <c r="AD39" s="530"/>
      <c r="AE39" s="530"/>
      <c r="AF39" s="530"/>
      <c r="AG39" s="530"/>
      <c r="AH39" s="531"/>
      <c r="AI39" s="532"/>
      <c r="AJ39" s="533"/>
      <c r="AK39" s="533"/>
      <c r="AL39" s="533"/>
      <c r="AM39" s="533"/>
      <c r="AN39" s="533"/>
      <c r="AO39" s="533"/>
      <c r="AP39" s="533"/>
      <c r="AQ39" s="533"/>
      <c r="AR39" s="533"/>
      <c r="AS39" s="533"/>
      <c r="AT39" s="533"/>
      <c r="AU39" s="533"/>
      <c r="AV39" s="533"/>
      <c r="AW39" s="533"/>
      <c r="AX39" s="533"/>
      <c r="AY39" s="533"/>
      <c r="AZ39" s="533"/>
      <c r="BA39" s="533"/>
      <c r="BB39" s="533"/>
      <c r="BC39" s="533"/>
      <c r="BD39" s="533"/>
      <c r="BE39" s="533"/>
      <c r="BF39" s="533"/>
      <c r="BG39" s="533"/>
      <c r="BH39" s="533"/>
      <c r="BI39" s="533"/>
      <c r="BJ39" s="533"/>
      <c r="BK39" s="533"/>
      <c r="BL39" s="533"/>
      <c r="BM39" s="533"/>
      <c r="BN39" s="533"/>
      <c r="BO39" s="533"/>
      <c r="BP39" s="533"/>
      <c r="BQ39" s="533"/>
      <c r="BR39" s="533"/>
      <c r="BS39" s="533"/>
      <c r="BT39" s="533"/>
      <c r="BU39" s="534"/>
    </row>
    <row r="40" spans="9:73" s="150" customFormat="1" ht="21">
      <c r="I40" s="529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1"/>
      <c r="V40" s="529"/>
      <c r="W40" s="530"/>
      <c r="X40" s="530"/>
      <c r="Y40" s="530"/>
      <c r="Z40" s="530"/>
      <c r="AA40" s="530"/>
      <c r="AB40" s="530"/>
      <c r="AC40" s="530"/>
      <c r="AD40" s="530"/>
      <c r="AE40" s="530"/>
      <c r="AF40" s="530"/>
      <c r="AG40" s="530"/>
      <c r="AH40" s="531"/>
      <c r="AI40" s="532"/>
      <c r="AJ40" s="533"/>
      <c r="AK40" s="533"/>
      <c r="AL40" s="533"/>
      <c r="AM40" s="533"/>
      <c r="AN40" s="533"/>
      <c r="AO40" s="533"/>
      <c r="AP40" s="533"/>
      <c r="AQ40" s="533"/>
      <c r="AR40" s="533"/>
      <c r="AS40" s="533"/>
      <c r="AT40" s="533"/>
      <c r="AU40" s="533"/>
      <c r="AV40" s="533"/>
      <c r="AW40" s="533"/>
      <c r="AX40" s="533"/>
      <c r="AY40" s="533"/>
      <c r="AZ40" s="533"/>
      <c r="BA40" s="533"/>
      <c r="BB40" s="533"/>
      <c r="BC40" s="533"/>
      <c r="BD40" s="533"/>
      <c r="BE40" s="533"/>
      <c r="BF40" s="533"/>
      <c r="BG40" s="533"/>
      <c r="BH40" s="533"/>
      <c r="BI40" s="533"/>
      <c r="BJ40" s="533"/>
      <c r="BK40" s="533"/>
      <c r="BL40" s="533"/>
      <c r="BM40" s="533"/>
      <c r="BN40" s="533"/>
      <c r="BO40" s="533"/>
      <c r="BP40" s="533"/>
      <c r="BQ40" s="533"/>
      <c r="BR40" s="533"/>
      <c r="BS40" s="533"/>
      <c r="BT40" s="533"/>
      <c r="BU40" s="534"/>
    </row>
    <row r="41" spans="9:73" s="150" customFormat="1" ht="22.5" customHeight="1">
      <c r="I41" s="544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6"/>
      <c r="V41" s="544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6"/>
      <c r="AI41" s="547"/>
      <c r="AJ41" s="548"/>
      <c r="AK41" s="548"/>
      <c r="AL41" s="548"/>
      <c r="AM41" s="548"/>
      <c r="AN41" s="548"/>
      <c r="AO41" s="548"/>
      <c r="AP41" s="548"/>
      <c r="AQ41" s="548"/>
      <c r="AR41" s="548"/>
      <c r="AS41" s="548"/>
      <c r="AT41" s="548"/>
      <c r="AU41" s="548"/>
      <c r="AV41" s="548"/>
      <c r="AW41" s="548"/>
      <c r="AX41" s="548"/>
      <c r="AY41" s="548"/>
      <c r="AZ41" s="548"/>
      <c r="BA41" s="548"/>
      <c r="BB41" s="548"/>
      <c r="BC41" s="548"/>
      <c r="BD41" s="548"/>
      <c r="BE41" s="548"/>
      <c r="BF41" s="548"/>
      <c r="BG41" s="548"/>
      <c r="BH41" s="548"/>
      <c r="BI41" s="548"/>
      <c r="BJ41" s="548"/>
      <c r="BK41" s="548"/>
      <c r="BL41" s="548"/>
      <c r="BM41" s="548"/>
      <c r="BN41" s="548"/>
      <c r="BO41" s="548"/>
      <c r="BP41" s="548"/>
      <c r="BQ41" s="548"/>
      <c r="BR41" s="548"/>
      <c r="BS41" s="548"/>
      <c r="BT41" s="548"/>
      <c r="BU41" s="549"/>
    </row>
    <row r="42" spans="9:73" ht="23.25">
      <c r="I42" s="550" t="s">
        <v>656</v>
      </c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  <c r="U42" s="550"/>
      <c r="V42" s="551" t="s">
        <v>657</v>
      </c>
      <c r="W42" s="551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1" t="s">
        <v>709</v>
      </c>
      <c r="AJ42" s="551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551"/>
      <c r="AY42" s="551"/>
      <c r="AZ42" s="551"/>
      <c r="BA42" s="551"/>
      <c r="BB42" s="551"/>
      <c r="BC42" s="551"/>
      <c r="BD42" s="551"/>
      <c r="BE42" s="551"/>
      <c r="BF42" s="551"/>
      <c r="BG42" s="551"/>
      <c r="BH42" s="551"/>
      <c r="BI42" s="551"/>
      <c r="BJ42" s="551"/>
      <c r="BK42" s="551"/>
      <c r="BL42" s="551"/>
      <c r="BM42" s="551"/>
      <c r="BN42" s="551"/>
      <c r="BO42" s="551"/>
      <c r="BP42" s="551"/>
      <c r="BQ42" s="551"/>
      <c r="BR42" s="551"/>
      <c r="BS42" s="551"/>
      <c r="BT42" s="551"/>
      <c r="BU42" s="551"/>
    </row>
    <row r="43" spans="9:73" s="150" customFormat="1" ht="22.5" customHeight="1">
      <c r="I43" s="552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553"/>
      <c r="U43" s="554"/>
      <c r="V43" s="552"/>
      <c r="W43" s="553"/>
      <c r="X43" s="553"/>
      <c r="Y43" s="553"/>
      <c r="Z43" s="553"/>
      <c r="AA43" s="553"/>
      <c r="AB43" s="553"/>
      <c r="AC43" s="553"/>
      <c r="AD43" s="553"/>
      <c r="AE43" s="553"/>
      <c r="AF43" s="553"/>
      <c r="AG43" s="553"/>
      <c r="AH43" s="554"/>
      <c r="AI43" s="556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  <c r="BA43" s="557"/>
      <c r="BB43" s="557"/>
      <c r="BC43" s="557"/>
      <c r="BD43" s="557"/>
      <c r="BE43" s="557"/>
      <c r="BF43" s="557"/>
      <c r="BG43" s="557"/>
      <c r="BH43" s="557"/>
      <c r="BI43" s="557"/>
      <c r="BJ43" s="557"/>
      <c r="BK43" s="557"/>
      <c r="BL43" s="557"/>
      <c r="BM43" s="557"/>
      <c r="BN43" s="557"/>
      <c r="BO43" s="557"/>
      <c r="BP43" s="557"/>
      <c r="BQ43" s="557"/>
      <c r="BR43" s="557"/>
      <c r="BS43" s="557"/>
      <c r="BT43" s="557"/>
      <c r="BU43" s="558"/>
    </row>
    <row r="44" spans="9:73" s="150" customFormat="1" ht="22.5" customHeight="1">
      <c r="I44" s="529"/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0"/>
      <c r="U44" s="531"/>
      <c r="V44" s="529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1"/>
      <c r="AI44" s="532"/>
      <c r="AJ44" s="533"/>
      <c r="AK44" s="533"/>
      <c r="AL44" s="533"/>
      <c r="AM44" s="533"/>
      <c r="AN44" s="533"/>
      <c r="AO44" s="533"/>
      <c r="AP44" s="533"/>
      <c r="AQ44" s="533"/>
      <c r="AR44" s="533"/>
      <c r="AS44" s="533"/>
      <c r="AT44" s="533"/>
      <c r="AU44" s="533"/>
      <c r="AV44" s="533"/>
      <c r="AW44" s="533"/>
      <c r="AX44" s="533"/>
      <c r="AY44" s="533"/>
      <c r="AZ44" s="533"/>
      <c r="BA44" s="533"/>
      <c r="BB44" s="533"/>
      <c r="BC44" s="533"/>
      <c r="BD44" s="533"/>
      <c r="BE44" s="533"/>
      <c r="BF44" s="533"/>
      <c r="BG44" s="533"/>
      <c r="BH44" s="533"/>
      <c r="BI44" s="533"/>
      <c r="BJ44" s="533"/>
      <c r="BK44" s="533"/>
      <c r="BL44" s="533"/>
      <c r="BM44" s="533"/>
      <c r="BN44" s="533"/>
      <c r="BO44" s="533"/>
      <c r="BP44" s="533"/>
      <c r="BQ44" s="533"/>
      <c r="BR44" s="533"/>
      <c r="BS44" s="533"/>
      <c r="BT44" s="533"/>
      <c r="BU44" s="534"/>
    </row>
    <row r="45" spans="9:73" s="150" customFormat="1" ht="21">
      <c r="I45" s="529"/>
      <c r="J45" s="530"/>
      <c r="K45" s="530"/>
      <c r="L45" s="530"/>
      <c r="M45" s="530"/>
      <c r="N45" s="530"/>
      <c r="O45" s="530"/>
      <c r="P45" s="530"/>
      <c r="Q45" s="530"/>
      <c r="R45" s="530"/>
      <c r="S45" s="530"/>
      <c r="T45" s="530"/>
      <c r="U45" s="531"/>
      <c r="V45" s="529"/>
      <c r="W45" s="530"/>
      <c r="X45" s="530"/>
      <c r="Y45" s="530"/>
      <c r="Z45" s="530"/>
      <c r="AA45" s="530"/>
      <c r="AB45" s="530"/>
      <c r="AC45" s="530"/>
      <c r="AD45" s="530"/>
      <c r="AE45" s="530"/>
      <c r="AF45" s="530"/>
      <c r="AG45" s="530"/>
      <c r="AH45" s="531"/>
      <c r="AI45" s="532"/>
      <c r="AJ45" s="533"/>
      <c r="AK45" s="533"/>
      <c r="AL45" s="533"/>
      <c r="AM45" s="533"/>
      <c r="AN45" s="533"/>
      <c r="AO45" s="533"/>
      <c r="AP45" s="533"/>
      <c r="AQ45" s="533"/>
      <c r="AR45" s="533"/>
      <c r="AS45" s="533"/>
      <c r="AT45" s="533"/>
      <c r="AU45" s="533"/>
      <c r="AV45" s="533"/>
      <c r="AW45" s="533"/>
      <c r="AX45" s="533"/>
      <c r="AY45" s="533"/>
      <c r="AZ45" s="533"/>
      <c r="BA45" s="533"/>
      <c r="BB45" s="533"/>
      <c r="BC45" s="533"/>
      <c r="BD45" s="533"/>
      <c r="BE45" s="533"/>
      <c r="BF45" s="533"/>
      <c r="BG45" s="533"/>
      <c r="BH45" s="533"/>
      <c r="BI45" s="533"/>
      <c r="BJ45" s="533"/>
      <c r="BK45" s="533"/>
      <c r="BL45" s="533"/>
      <c r="BM45" s="533"/>
      <c r="BN45" s="533"/>
      <c r="BO45" s="533"/>
      <c r="BP45" s="533"/>
      <c r="BQ45" s="533"/>
      <c r="BR45" s="533"/>
      <c r="BS45" s="533"/>
      <c r="BT45" s="533"/>
      <c r="BU45" s="534"/>
    </row>
    <row r="46" spans="9:73" s="150" customFormat="1" ht="21">
      <c r="I46" s="529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1"/>
      <c r="V46" s="529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531"/>
      <c r="AI46" s="532"/>
      <c r="AJ46" s="533"/>
      <c r="AK46" s="533"/>
      <c r="AL46" s="533"/>
      <c r="AM46" s="533"/>
      <c r="AN46" s="533"/>
      <c r="AO46" s="533"/>
      <c r="AP46" s="533"/>
      <c r="AQ46" s="533"/>
      <c r="AR46" s="533"/>
      <c r="AS46" s="533"/>
      <c r="AT46" s="533"/>
      <c r="AU46" s="533"/>
      <c r="AV46" s="533"/>
      <c r="AW46" s="533"/>
      <c r="AX46" s="533"/>
      <c r="AY46" s="533"/>
      <c r="AZ46" s="533"/>
      <c r="BA46" s="533"/>
      <c r="BB46" s="533"/>
      <c r="BC46" s="533"/>
      <c r="BD46" s="533"/>
      <c r="BE46" s="533"/>
      <c r="BF46" s="533"/>
      <c r="BG46" s="533"/>
      <c r="BH46" s="533"/>
      <c r="BI46" s="533"/>
      <c r="BJ46" s="533"/>
      <c r="BK46" s="533"/>
      <c r="BL46" s="533"/>
      <c r="BM46" s="533"/>
      <c r="BN46" s="533"/>
      <c r="BO46" s="533"/>
      <c r="BP46" s="533"/>
      <c r="BQ46" s="533"/>
      <c r="BR46" s="533"/>
      <c r="BS46" s="533"/>
      <c r="BT46" s="533"/>
      <c r="BU46" s="534"/>
    </row>
    <row r="47" spans="9:73" s="150" customFormat="1" ht="21">
      <c r="I47" s="529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1"/>
      <c r="V47" s="529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0"/>
      <c r="AH47" s="531"/>
      <c r="AI47" s="532"/>
      <c r="AJ47" s="533"/>
      <c r="AK47" s="533"/>
      <c r="AL47" s="533"/>
      <c r="AM47" s="533"/>
      <c r="AN47" s="533"/>
      <c r="AO47" s="533"/>
      <c r="AP47" s="533"/>
      <c r="AQ47" s="533"/>
      <c r="AR47" s="533"/>
      <c r="AS47" s="533"/>
      <c r="AT47" s="533"/>
      <c r="AU47" s="533"/>
      <c r="AV47" s="533"/>
      <c r="AW47" s="533"/>
      <c r="AX47" s="533"/>
      <c r="AY47" s="533"/>
      <c r="AZ47" s="533"/>
      <c r="BA47" s="533"/>
      <c r="BB47" s="533"/>
      <c r="BC47" s="533"/>
      <c r="BD47" s="533"/>
      <c r="BE47" s="533"/>
      <c r="BF47" s="533"/>
      <c r="BG47" s="533"/>
      <c r="BH47" s="533"/>
      <c r="BI47" s="533"/>
      <c r="BJ47" s="533"/>
      <c r="BK47" s="533"/>
      <c r="BL47" s="533"/>
      <c r="BM47" s="533"/>
      <c r="BN47" s="533"/>
      <c r="BO47" s="533"/>
      <c r="BP47" s="533"/>
      <c r="BQ47" s="533"/>
      <c r="BR47" s="533"/>
      <c r="BS47" s="533"/>
      <c r="BT47" s="533"/>
      <c r="BU47" s="534"/>
    </row>
    <row r="48" spans="9:73" s="150" customFormat="1" ht="21">
      <c r="I48" s="529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1"/>
      <c r="V48" s="529"/>
      <c r="W48" s="530"/>
      <c r="X48" s="530"/>
      <c r="Y48" s="530"/>
      <c r="Z48" s="530"/>
      <c r="AA48" s="530"/>
      <c r="AB48" s="530"/>
      <c r="AC48" s="530"/>
      <c r="AD48" s="530"/>
      <c r="AE48" s="530"/>
      <c r="AF48" s="530"/>
      <c r="AG48" s="530"/>
      <c r="AH48" s="531"/>
      <c r="AI48" s="532"/>
      <c r="AJ48" s="533"/>
      <c r="AK48" s="533"/>
      <c r="AL48" s="533"/>
      <c r="AM48" s="533"/>
      <c r="AN48" s="533"/>
      <c r="AO48" s="533"/>
      <c r="AP48" s="533"/>
      <c r="AQ48" s="533"/>
      <c r="AR48" s="533"/>
      <c r="AS48" s="533"/>
      <c r="AT48" s="533"/>
      <c r="AU48" s="533"/>
      <c r="AV48" s="533"/>
      <c r="AW48" s="533"/>
      <c r="AX48" s="533"/>
      <c r="AY48" s="533"/>
      <c r="AZ48" s="533"/>
      <c r="BA48" s="533"/>
      <c r="BB48" s="533"/>
      <c r="BC48" s="533"/>
      <c r="BD48" s="533"/>
      <c r="BE48" s="533"/>
      <c r="BF48" s="533"/>
      <c r="BG48" s="533"/>
      <c r="BH48" s="533"/>
      <c r="BI48" s="533"/>
      <c r="BJ48" s="533"/>
      <c r="BK48" s="533"/>
      <c r="BL48" s="533"/>
      <c r="BM48" s="533"/>
      <c r="BN48" s="533"/>
      <c r="BO48" s="533"/>
      <c r="BP48" s="533"/>
      <c r="BQ48" s="533"/>
      <c r="BR48" s="533"/>
      <c r="BS48" s="533"/>
      <c r="BT48" s="533"/>
      <c r="BU48" s="534"/>
    </row>
    <row r="49" spans="9:73" s="150" customFormat="1" ht="21">
      <c r="I49" s="529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1"/>
      <c r="V49" s="529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1"/>
      <c r="AI49" s="532"/>
      <c r="AJ49" s="533"/>
      <c r="AK49" s="533"/>
      <c r="AL49" s="533"/>
      <c r="AM49" s="533"/>
      <c r="AN49" s="533"/>
      <c r="AO49" s="533"/>
      <c r="AP49" s="533"/>
      <c r="AQ49" s="533"/>
      <c r="AR49" s="533"/>
      <c r="AS49" s="533"/>
      <c r="AT49" s="533"/>
      <c r="AU49" s="533"/>
      <c r="AV49" s="533"/>
      <c r="AW49" s="533"/>
      <c r="AX49" s="533"/>
      <c r="AY49" s="533"/>
      <c r="AZ49" s="533"/>
      <c r="BA49" s="533"/>
      <c r="BB49" s="533"/>
      <c r="BC49" s="533"/>
      <c r="BD49" s="533"/>
      <c r="BE49" s="533"/>
      <c r="BF49" s="533"/>
      <c r="BG49" s="533"/>
      <c r="BH49" s="533"/>
      <c r="BI49" s="533"/>
      <c r="BJ49" s="533"/>
      <c r="BK49" s="533"/>
      <c r="BL49" s="533"/>
      <c r="BM49" s="533"/>
      <c r="BN49" s="533"/>
      <c r="BO49" s="533"/>
      <c r="BP49" s="533"/>
      <c r="BQ49" s="533"/>
      <c r="BR49" s="533"/>
      <c r="BS49" s="533"/>
      <c r="BT49" s="533"/>
      <c r="BU49" s="534"/>
    </row>
    <row r="50" spans="9:73" s="150" customFormat="1" ht="21">
      <c r="I50" s="529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1"/>
      <c r="V50" s="529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1"/>
      <c r="AI50" s="532"/>
      <c r="AJ50" s="533"/>
      <c r="AK50" s="533"/>
      <c r="AL50" s="533"/>
      <c r="AM50" s="533"/>
      <c r="AN50" s="533"/>
      <c r="AO50" s="533"/>
      <c r="AP50" s="533"/>
      <c r="AQ50" s="533"/>
      <c r="AR50" s="533"/>
      <c r="AS50" s="533"/>
      <c r="AT50" s="533"/>
      <c r="AU50" s="533"/>
      <c r="AV50" s="533"/>
      <c r="AW50" s="533"/>
      <c r="AX50" s="533"/>
      <c r="AY50" s="533"/>
      <c r="AZ50" s="533"/>
      <c r="BA50" s="533"/>
      <c r="BB50" s="533"/>
      <c r="BC50" s="533"/>
      <c r="BD50" s="533"/>
      <c r="BE50" s="533"/>
      <c r="BF50" s="533"/>
      <c r="BG50" s="533"/>
      <c r="BH50" s="533"/>
      <c r="BI50" s="533"/>
      <c r="BJ50" s="533"/>
      <c r="BK50" s="533"/>
      <c r="BL50" s="533"/>
      <c r="BM50" s="533"/>
      <c r="BN50" s="533"/>
      <c r="BO50" s="533"/>
      <c r="BP50" s="533"/>
      <c r="BQ50" s="533"/>
      <c r="BR50" s="533"/>
      <c r="BS50" s="533"/>
      <c r="BT50" s="533"/>
      <c r="BU50" s="534"/>
    </row>
    <row r="51" spans="9:73" s="150" customFormat="1" ht="21">
      <c r="I51" s="529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1"/>
      <c r="V51" s="529"/>
      <c r="W51" s="530"/>
      <c r="X51" s="530"/>
      <c r="Y51" s="530"/>
      <c r="Z51" s="530"/>
      <c r="AA51" s="530"/>
      <c r="AB51" s="530"/>
      <c r="AC51" s="530"/>
      <c r="AD51" s="530"/>
      <c r="AE51" s="530"/>
      <c r="AF51" s="530"/>
      <c r="AG51" s="530"/>
      <c r="AH51" s="531"/>
      <c r="AI51" s="532"/>
      <c r="AJ51" s="533"/>
      <c r="AK51" s="533"/>
      <c r="AL51" s="533"/>
      <c r="AM51" s="533"/>
      <c r="AN51" s="533"/>
      <c r="AO51" s="533"/>
      <c r="AP51" s="533"/>
      <c r="AQ51" s="533"/>
      <c r="AR51" s="533"/>
      <c r="AS51" s="533"/>
      <c r="AT51" s="533"/>
      <c r="AU51" s="533"/>
      <c r="AV51" s="533"/>
      <c r="AW51" s="533"/>
      <c r="AX51" s="533"/>
      <c r="AY51" s="533"/>
      <c r="AZ51" s="533"/>
      <c r="BA51" s="533"/>
      <c r="BB51" s="533"/>
      <c r="BC51" s="533"/>
      <c r="BD51" s="533"/>
      <c r="BE51" s="533"/>
      <c r="BF51" s="533"/>
      <c r="BG51" s="533"/>
      <c r="BH51" s="533"/>
      <c r="BI51" s="533"/>
      <c r="BJ51" s="533"/>
      <c r="BK51" s="533"/>
      <c r="BL51" s="533"/>
      <c r="BM51" s="533"/>
      <c r="BN51" s="533"/>
      <c r="BO51" s="533"/>
      <c r="BP51" s="533"/>
      <c r="BQ51" s="533"/>
      <c r="BR51" s="533"/>
      <c r="BS51" s="533"/>
      <c r="BT51" s="533"/>
      <c r="BU51" s="534"/>
    </row>
    <row r="52" spans="9:73" s="150" customFormat="1" ht="21">
      <c r="I52" s="529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1"/>
      <c r="V52" s="529"/>
      <c r="W52" s="530"/>
      <c r="X52" s="530"/>
      <c r="Y52" s="530"/>
      <c r="Z52" s="530"/>
      <c r="AA52" s="530"/>
      <c r="AB52" s="530"/>
      <c r="AC52" s="530"/>
      <c r="AD52" s="530"/>
      <c r="AE52" s="530"/>
      <c r="AF52" s="530"/>
      <c r="AG52" s="530"/>
      <c r="AH52" s="531"/>
      <c r="AI52" s="532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3"/>
      <c r="AX52" s="533"/>
      <c r="AY52" s="533"/>
      <c r="AZ52" s="533"/>
      <c r="BA52" s="533"/>
      <c r="BB52" s="533"/>
      <c r="BC52" s="533"/>
      <c r="BD52" s="533"/>
      <c r="BE52" s="533"/>
      <c r="BF52" s="533"/>
      <c r="BG52" s="533"/>
      <c r="BH52" s="533"/>
      <c r="BI52" s="533"/>
      <c r="BJ52" s="533"/>
      <c r="BK52" s="533"/>
      <c r="BL52" s="533"/>
      <c r="BM52" s="533"/>
      <c r="BN52" s="533"/>
      <c r="BO52" s="533"/>
      <c r="BP52" s="533"/>
      <c r="BQ52" s="533"/>
      <c r="BR52" s="533"/>
      <c r="BS52" s="533"/>
      <c r="BT52" s="533"/>
      <c r="BU52" s="534"/>
    </row>
    <row r="53" spans="9:73" s="150" customFormat="1" ht="21">
      <c r="I53" s="529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1"/>
      <c r="V53" s="529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1"/>
      <c r="AI53" s="532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33"/>
      <c r="AV53" s="533"/>
      <c r="AW53" s="533"/>
      <c r="AX53" s="533"/>
      <c r="AY53" s="533"/>
      <c r="AZ53" s="533"/>
      <c r="BA53" s="533"/>
      <c r="BB53" s="533"/>
      <c r="BC53" s="533"/>
      <c r="BD53" s="533"/>
      <c r="BE53" s="533"/>
      <c r="BF53" s="533"/>
      <c r="BG53" s="533"/>
      <c r="BH53" s="533"/>
      <c r="BI53" s="533"/>
      <c r="BJ53" s="533"/>
      <c r="BK53" s="533"/>
      <c r="BL53" s="533"/>
      <c r="BM53" s="533"/>
      <c r="BN53" s="533"/>
      <c r="BO53" s="533"/>
      <c r="BP53" s="533"/>
      <c r="BQ53" s="533"/>
      <c r="BR53" s="533"/>
      <c r="BS53" s="533"/>
      <c r="BT53" s="533"/>
      <c r="BU53" s="534"/>
    </row>
    <row r="54" spans="9:73" s="150" customFormat="1" ht="21">
      <c r="I54" s="529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1"/>
      <c r="V54" s="529"/>
      <c r="W54" s="530"/>
      <c r="X54" s="530"/>
      <c r="Y54" s="530"/>
      <c r="Z54" s="530"/>
      <c r="AA54" s="530"/>
      <c r="AB54" s="530"/>
      <c r="AC54" s="530"/>
      <c r="AD54" s="530"/>
      <c r="AE54" s="530"/>
      <c r="AF54" s="530"/>
      <c r="AG54" s="530"/>
      <c r="AH54" s="531"/>
      <c r="AI54" s="532"/>
      <c r="AJ54" s="533"/>
      <c r="AK54" s="533"/>
      <c r="AL54" s="533"/>
      <c r="AM54" s="533"/>
      <c r="AN54" s="533"/>
      <c r="AO54" s="533"/>
      <c r="AP54" s="533"/>
      <c r="AQ54" s="533"/>
      <c r="AR54" s="533"/>
      <c r="AS54" s="533"/>
      <c r="AT54" s="533"/>
      <c r="AU54" s="533"/>
      <c r="AV54" s="533"/>
      <c r="AW54" s="533"/>
      <c r="AX54" s="533"/>
      <c r="AY54" s="533"/>
      <c r="AZ54" s="533"/>
      <c r="BA54" s="533"/>
      <c r="BB54" s="533"/>
      <c r="BC54" s="533"/>
      <c r="BD54" s="533"/>
      <c r="BE54" s="533"/>
      <c r="BF54" s="533"/>
      <c r="BG54" s="533"/>
      <c r="BH54" s="533"/>
      <c r="BI54" s="533"/>
      <c r="BJ54" s="533"/>
      <c r="BK54" s="533"/>
      <c r="BL54" s="533"/>
      <c r="BM54" s="533"/>
      <c r="BN54" s="533"/>
      <c r="BO54" s="533"/>
      <c r="BP54" s="533"/>
      <c r="BQ54" s="533"/>
      <c r="BR54" s="533"/>
      <c r="BS54" s="533"/>
      <c r="BT54" s="533"/>
      <c r="BU54" s="534"/>
    </row>
    <row r="55" spans="9:73" s="150" customFormat="1" ht="21">
      <c r="I55" s="529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1"/>
      <c r="V55" s="529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1"/>
      <c r="AI55" s="532"/>
      <c r="AJ55" s="533"/>
      <c r="AK55" s="533"/>
      <c r="AL55" s="533"/>
      <c r="AM55" s="533"/>
      <c r="AN55" s="533"/>
      <c r="AO55" s="533"/>
      <c r="AP55" s="533"/>
      <c r="AQ55" s="533"/>
      <c r="AR55" s="533"/>
      <c r="AS55" s="533"/>
      <c r="AT55" s="533"/>
      <c r="AU55" s="533"/>
      <c r="AV55" s="533"/>
      <c r="AW55" s="533"/>
      <c r="AX55" s="533"/>
      <c r="AY55" s="533"/>
      <c r="AZ55" s="533"/>
      <c r="BA55" s="533"/>
      <c r="BB55" s="533"/>
      <c r="BC55" s="533"/>
      <c r="BD55" s="533"/>
      <c r="BE55" s="533"/>
      <c r="BF55" s="533"/>
      <c r="BG55" s="533"/>
      <c r="BH55" s="533"/>
      <c r="BI55" s="533"/>
      <c r="BJ55" s="533"/>
      <c r="BK55" s="533"/>
      <c r="BL55" s="533"/>
      <c r="BM55" s="533"/>
      <c r="BN55" s="533"/>
      <c r="BO55" s="533"/>
      <c r="BP55" s="533"/>
      <c r="BQ55" s="533"/>
      <c r="BR55" s="533"/>
      <c r="BS55" s="533"/>
      <c r="BT55" s="533"/>
      <c r="BU55" s="534"/>
    </row>
    <row r="56" spans="9:73" s="150" customFormat="1" ht="21">
      <c r="I56" s="529"/>
      <c r="J56" s="530"/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1"/>
      <c r="V56" s="529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1"/>
      <c r="AI56" s="532"/>
      <c r="AJ56" s="533"/>
      <c r="AK56" s="533"/>
      <c r="AL56" s="533"/>
      <c r="AM56" s="533"/>
      <c r="AN56" s="533"/>
      <c r="AO56" s="533"/>
      <c r="AP56" s="533"/>
      <c r="AQ56" s="533"/>
      <c r="AR56" s="533"/>
      <c r="AS56" s="533"/>
      <c r="AT56" s="533"/>
      <c r="AU56" s="533"/>
      <c r="AV56" s="533"/>
      <c r="AW56" s="533"/>
      <c r="AX56" s="533"/>
      <c r="AY56" s="533"/>
      <c r="AZ56" s="533"/>
      <c r="BA56" s="533"/>
      <c r="BB56" s="533"/>
      <c r="BC56" s="533"/>
      <c r="BD56" s="533"/>
      <c r="BE56" s="533"/>
      <c r="BF56" s="533"/>
      <c r="BG56" s="533"/>
      <c r="BH56" s="533"/>
      <c r="BI56" s="533"/>
      <c r="BJ56" s="533"/>
      <c r="BK56" s="533"/>
      <c r="BL56" s="533"/>
      <c r="BM56" s="533"/>
      <c r="BN56" s="533"/>
      <c r="BO56" s="533"/>
      <c r="BP56" s="533"/>
      <c r="BQ56" s="533"/>
      <c r="BR56" s="533"/>
      <c r="BS56" s="533"/>
      <c r="BT56" s="533"/>
      <c r="BU56" s="534"/>
    </row>
    <row r="57" spans="9:73" s="150" customFormat="1" ht="21">
      <c r="I57" s="529"/>
      <c r="J57" s="530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1"/>
      <c r="V57" s="529"/>
      <c r="W57" s="530"/>
      <c r="X57" s="530"/>
      <c r="Y57" s="530"/>
      <c r="Z57" s="530"/>
      <c r="AA57" s="530"/>
      <c r="AB57" s="530"/>
      <c r="AC57" s="530"/>
      <c r="AD57" s="530"/>
      <c r="AE57" s="530"/>
      <c r="AF57" s="530"/>
      <c r="AG57" s="530"/>
      <c r="AH57" s="531"/>
      <c r="AI57" s="532"/>
      <c r="AJ57" s="533"/>
      <c r="AK57" s="533"/>
      <c r="AL57" s="533"/>
      <c r="AM57" s="533"/>
      <c r="AN57" s="533"/>
      <c r="AO57" s="533"/>
      <c r="AP57" s="533"/>
      <c r="AQ57" s="533"/>
      <c r="AR57" s="533"/>
      <c r="AS57" s="533"/>
      <c r="AT57" s="533"/>
      <c r="AU57" s="533"/>
      <c r="AV57" s="533"/>
      <c r="AW57" s="533"/>
      <c r="AX57" s="533"/>
      <c r="AY57" s="533"/>
      <c r="AZ57" s="533"/>
      <c r="BA57" s="533"/>
      <c r="BB57" s="533"/>
      <c r="BC57" s="533"/>
      <c r="BD57" s="533"/>
      <c r="BE57" s="533"/>
      <c r="BF57" s="533"/>
      <c r="BG57" s="533"/>
      <c r="BH57" s="533"/>
      <c r="BI57" s="533"/>
      <c r="BJ57" s="533"/>
      <c r="BK57" s="533"/>
      <c r="BL57" s="533"/>
      <c r="BM57" s="533"/>
      <c r="BN57" s="533"/>
      <c r="BO57" s="533"/>
      <c r="BP57" s="533"/>
      <c r="BQ57" s="533"/>
      <c r="BR57" s="533"/>
      <c r="BS57" s="533"/>
      <c r="BT57" s="533"/>
      <c r="BU57" s="534"/>
    </row>
    <row r="58" spans="9:73" s="150" customFormat="1" ht="21">
      <c r="I58" s="529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1"/>
      <c r="V58" s="529"/>
      <c r="W58" s="530"/>
      <c r="X58" s="530"/>
      <c r="Y58" s="530"/>
      <c r="Z58" s="530"/>
      <c r="AA58" s="530"/>
      <c r="AB58" s="530"/>
      <c r="AC58" s="530"/>
      <c r="AD58" s="530"/>
      <c r="AE58" s="530"/>
      <c r="AF58" s="530"/>
      <c r="AG58" s="530"/>
      <c r="AH58" s="531"/>
      <c r="AI58" s="532"/>
      <c r="AJ58" s="533"/>
      <c r="AK58" s="533"/>
      <c r="AL58" s="533"/>
      <c r="AM58" s="533"/>
      <c r="AN58" s="533"/>
      <c r="AO58" s="533"/>
      <c r="AP58" s="533"/>
      <c r="AQ58" s="533"/>
      <c r="AR58" s="533"/>
      <c r="AS58" s="533"/>
      <c r="AT58" s="533"/>
      <c r="AU58" s="533"/>
      <c r="AV58" s="533"/>
      <c r="AW58" s="533"/>
      <c r="AX58" s="533"/>
      <c r="AY58" s="533"/>
      <c r="AZ58" s="533"/>
      <c r="BA58" s="533"/>
      <c r="BB58" s="533"/>
      <c r="BC58" s="533"/>
      <c r="BD58" s="533"/>
      <c r="BE58" s="533"/>
      <c r="BF58" s="533"/>
      <c r="BG58" s="533"/>
      <c r="BH58" s="533"/>
      <c r="BI58" s="533"/>
      <c r="BJ58" s="533"/>
      <c r="BK58" s="533"/>
      <c r="BL58" s="533"/>
      <c r="BM58" s="533"/>
      <c r="BN58" s="533"/>
      <c r="BO58" s="533"/>
      <c r="BP58" s="533"/>
      <c r="BQ58" s="533"/>
      <c r="BR58" s="533"/>
      <c r="BS58" s="533"/>
      <c r="BT58" s="533"/>
      <c r="BU58" s="534"/>
    </row>
    <row r="59" spans="9:73" s="150" customFormat="1" ht="21">
      <c r="I59" s="529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1"/>
      <c r="V59" s="529"/>
      <c r="W59" s="530"/>
      <c r="X59" s="530"/>
      <c r="Y59" s="530"/>
      <c r="Z59" s="530"/>
      <c r="AA59" s="530"/>
      <c r="AB59" s="530"/>
      <c r="AC59" s="530"/>
      <c r="AD59" s="530"/>
      <c r="AE59" s="530"/>
      <c r="AF59" s="530"/>
      <c r="AG59" s="530"/>
      <c r="AH59" s="531"/>
      <c r="AI59" s="532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33"/>
      <c r="AV59" s="533"/>
      <c r="AW59" s="533"/>
      <c r="AX59" s="533"/>
      <c r="AY59" s="533"/>
      <c r="AZ59" s="533"/>
      <c r="BA59" s="533"/>
      <c r="BB59" s="533"/>
      <c r="BC59" s="533"/>
      <c r="BD59" s="533"/>
      <c r="BE59" s="533"/>
      <c r="BF59" s="533"/>
      <c r="BG59" s="533"/>
      <c r="BH59" s="533"/>
      <c r="BI59" s="533"/>
      <c r="BJ59" s="533"/>
      <c r="BK59" s="533"/>
      <c r="BL59" s="533"/>
      <c r="BM59" s="533"/>
      <c r="BN59" s="533"/>
      <c r="BO59" s="533"/>
      <c r="BP59" s="533"/>
      <c r="BQ59" s="533"/>
      <c r="BR59" s="533"/>
      <c r="BS59" s="533"/>
      <c r="BT59" s="533"/>
      <c r="BU59" s="534"/>
    </row>
    <row r="60" spans="9:73" s="150" customFormat="1" ht="21">
      <c r="I60" s="529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1"/>
      <c r="V60" s="529"/>
      <c r="W60" s="530"/>
      <c r="X60" s="530"/>
      <c r="Y60" s="530"/>
      <c r="Z60" s="530"/>
      <c r="AA60" s="530"/>
      <c r="AB60" s="530"/>
      <c r="AC60" s="530"/>
      <c r="AD60" s="530"/>
      <c r="AE60" s="530"/>
      <c r="AF60" s="530"/>
      <c r="AG60" s="530"/>
      <c r="AH60" s="531"/>
      <c r="AI60" s="532"/>
      <c r="AJ60" s="533"/>
      <c r="AK60" s="533"/>
      <c r="AL60" s="533"/>
      <c r="AM60" s="533"/>
      <c r="AN60" s="533"/>
      <c r="AO60" s="533"/>
      <c r="AP60" s="533"/>
      <c r="AQ60" s="533"/>
      <c r="AR60" s="533"/>
      <c r="AS60" s="533"/>
      <c r="AT60" s="533"/>
      <c r="AU60" s="533"/>
      <c r="AV60" s="533"/>
      <c r="AW60" s="533"/>
      <c r="AX60" s="533"/>
      <c r="AY60" s="533"/>
      <c r="AZ60" s="533"/>
      <c r="BA60" s="533"/>
      <c r="BB60" s="533"/>
      <c r="BC60" s="533"/>
      <c r="BD60" s="533"/>
      <c r="BE60" s="533"/>
      <c r="BF60" s="533"/>
      <c r="BG60" s="533"/>
      <c r="BH60" s="533"/>
      <c r="BI60" s="533"/>
      <c r="BJ60" s="533"/>
      <c r="BK60" s="533"/>
      <c r="BL60" s="533"/>
      <c r="BM60" s="533"/>
      <c r="BN60" s="533"/>
      <c r="BO60" s="533"/>
      <c r="BP60" s="533"/>
      <c r="BQ60" s="533"/>
      <c r="BR60" s="533"/>
      <c r="BS60" s="533"/>
      <c r="BT60" s="533"/>
      <c r="BU60" s="534"/>
    </row>
    <row r="61" spans="9:73" s="150" customFormat="1" ht="21">
      <c r="I61" s="529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1"/>
      <c r="V61" s="529"/>
      <c r="W61" s="530"/>
      <c r="X61" s="530"/>
      <c r="Y61" s="530"/>
      <c r="Z61" s="530"/>
      <c r="AA61" s="530"/>
      <c r="AB61" s="530"/>
      <c r="AC61" s="530"/>
      <c r="AD61" s="530"/>
      <c r="AE61" s="530"/>
      <c r="AF61" s="530"/>
      <c r="AG61" s="530"/>
      <c r="AH61" s="531"/>
      <c r="AI61" s="532"/>
      <c r="AJ61" s="533"/>
      <c r="AK61" s="533"/>
      <c r="AL61" s="533"/>
      <c r="AM61" s="533"/>
      <c r="AN61" s="533"/>
      <c r="AO61" s="533"/>
      <c r="AP61" s="533"/>
      <c r="AQ61" s="533"/>
      <c r="AR61" s="533"/>
      <c r="AS61" s="533"/>
      <c r="AT61" s="533"/>
      <c r="AU61" s="533"/>
      <c r="AV61" s="533"/>
      <c r="AW61" s="533"/>
      <c r="AX61" s="533"/>
      <c r="AY61" s="533"/>
      <c r="AZ61" s="533"/>
      <c r="BA61" s="533"/>
      <c r="BB61" s="533"/>
      <c r="BC61" s="533"/>
      <c r="BD61" s="533"/>
      <c r="BE61" s="533"/>
      <c r="BF61" s="533"/>
      <c r="BG61" s="533"/>
      <c r="BH61" s="533"/>
      <c r="BI61" s="533"/>
      <c r="BJ61" s="533"/>
      <c r="BK61" s="533"/>
      <c r="BL61" s="533"/>
      <c r="BM61" s="533"/>
      <c r="BN61" s="533"/>
      <c r="BO61" s="533"/>
      <c r="BP61" s="533"/>
      <c r="BQ61" s="533"/>
      <c r="BR61" s="533"/>
      <c r="BS61" s="533"/>
      <c r="BT61" s="533"/>
      <c r="BU61" s="534"/>
    </row>
    <row r="62" spans="9:73" s="150" customFormat="1" ht="21">
      <c r="I62" s="529"/>
      <c r="J62" s="530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U62" s="531"/>
      <c r="V62" s="529"/>
      <c r="W62" s="530"/>
      <c r="X62" s="530"/>
      <c r="Y62" s="530"/>
      <c r="Z62" s="530"/>
      <c r="AA62" s="530"/>
      <c r="AB62" s="530"/>
      <c r="AC62" s="530"/>
      <c r="AD62" s="530"/>
      <c r="AE62" s="530"/>
      <c r="AF62" s="530"/>
      <c r="AG62" s="530"/>
      <c r="AH62" s="531"/>
      <c r="AI62" s="532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33"/>
      <c r="AV62" s="533"/>
      <c r="AW62" s="533"/>
      <c r="AX62" s="533"/>
      <c r="AY62" s="533"/>
      <c r="AZ62" s="533"/>
      <c r="BA62" s="533"/>
      <c r="BB62" s="533"/>
      <c r="BC62" s="533"/>
      <c r="BD62" s="533"/>
      <c r="BE62" s="533"/>
      <c r="BF62" s="533"/>
      <c r="BG62" s="533"/>
      <c r="BH62" s="533"/>
      <c r="BI62" s="533"/>
      <c r="BJ62" s="533"/>
      <c r="BK62" s="533"/>
      <c r="BL62" s="533"/>
      <c r="BM62" s="533"/>
      <c r="BN62" s="533"/>
      <c r="BO62" s="533"/>
      <c r="BP62" s="533"/>
      <c r="BQ62" s="533"/>
      <c r="BR62" s="533"/>
      <c r="BS62" s="533"/>
      <c r="BT62" s="533"/>
      <c r="BU62" s="534"/>
    </row>
    <row r="63" spans="9:73" s="150" customFormat="1" ht="21">
      <c r="I63" s="529"/>
      <c r="J63" s="530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U63" s="531"/>
      <c r="V63" s="529"/>
      <c r="W63" s="530"/>
      <c r="X63" s="530"/>
      <c r="Y63" s="530"/>
      <c r="Z63" s="530"/>
      <c r="AA63" s="530"/>
      <c r="AB63" s="530"/>
      <c r="AC63" s="530"/>
      <c r="AD63" s="530"/>
      <c r="AE63" s="530"/>
      <c r="AF63" s="530"/>
      <c r="AG63" s="530"/>
      <c r="AH63" s="531"/>
      <c r="AI63" s="532"/>
      <c r="AJ63" s="533"/>
      <c r="AK63" s="533"/>
      <c r="AL63" s="533"/>
      <c r="AM63" s="533"/>
      <c r="AN63" s="533"/>
      <c r="AO63" s="533"/>
      <c r="AP63" s="533"/>
      <c r="AQ63" s="533"/>
      <c r="AR63" s="533"/>
      <c r="AS63" s="533"/>
      <c r="AT63" s="533"/>
      <c r="AU63" s="533"/>
      <c r="AV63" s="533"/>
      <c r="AW63" s="533"/>
      <c r="AX63" s="533"/>
      <c r="AY63" s="533"/>
      <c r="AZ63" s="533"/>
      <c r="BA63" s="533"/>
      <c r="BB63" s="533"/>
      <c r="BC63" s="533"/>
      <c r="BD63" s="533"/>
      <c r="BE63" s="533"/>
      <c r="BF63" s="533"/>
      <c r="BG63" s="533"/>
      <c r="BH63" s="533"/>
      <c r="BI63" s="533"/>
      <c r="BJ63" s="533"/>
      <c r="BK63" s="533"/>
      <c r="BL63" s="533"/>
      <c r="BM63" s="533"/>
      <c r="BN63" s="533"/>
      <c r="BO63" s="533"/>
      <c r="BP63" s="533"/>
      <c r="BQ63" s="533"/>
      <c r="BR63" s="533"/>
      <c r="BS63" s="533"/>
      <c r="BT63" s="533"/>
      <c r="BU63" s="534"/>
    </row>
    <row r="64" spans="9:73" s="150" customFormat="1" ht="21">
      <c r="I64" s="529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1"/>
      <c r="V64" s="529"/>
      <c r="W64" s="530"/>
      <c r="X64" s="530"/>
      <c r="Y64" s="530"/>
      <c r="Z64" s="530"/>
      <c r="AA64" s="530"/>
      <c r="AB64" s="530"/>
      <c r="AC64" s="530"/>
      <c r="AD64" s="530"/>
      <c r="AE64" s="530"/>
      <c r="AF64" s="530"/>
      <c r="AG64" s="530"/>
      <c r="AH64" s="531"/>
      <c r="AI64" s="532"/>
      <c r="AJ64" s="533"/>
      <c r="AK64" s="533"/>
      <c r="AL64" s="533"/>
      <c r="AM64" s="533"/>
      <c r="AN64" s="533"/>
      <c r="AO64" s="533"/>
      <c r="AP64" s="533"/>
      <c r="AQ64" s="533"/>
      <c r="AR64" s="533"/>
      <c r="AS64" s="533"/>
      <c r="AT64" s="533"/>
      <c r="AU64" s="533"/>
      <c r="AV64" s="533"/>
      <c r="AW64" s="533"/>
      <c r="AX64" s="533"/>
      <c r="AY64" s="533"/>
      <c r="AZ64" s="533"/>
      <c r="BA64" s="533"/>
      <c r="BB64" s="533"/>
      <c r="BC64" s="533"/>
      <c r="BD64" s="533"/>
      <c r="BE64" s="533"/>
      <c r="BF64" s="533"/>
      <c r="BG64" s="533"/>
      <c r="BH64" s="533"/>
      <c r="BI64" s="533"/>
      <c r="BJ64" s="533"/>
      <c r="BK64" s="533"/>
      <c r="BL64" s="533"/>
      <c r="BM64" s="533"/>
      <c r="BN64" s="533"/>
      <c r="BO64" s="533"/>
      <c r="BP64" s="533"/>
      <c r="BQ64" s="533"/>
      <c r="BR64" s="533"/>
      <c r="BS64" s="533"/>
      <c r="BT64" s="533"/>
      <c r="BU64" s="534"/>
    </row>
    <row r="65" spans="9:73" s="150" customFormat="1" ht="21">
      <c r="I65" s="529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1"/>
      <c r="V65" s="529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0"/>
      <c r="AH65" s="531"/>
      <c r="AI65" s="532"/>
      <c r="AJ65" s="533"/>
      <c r="AK65" s="533"/>
      <c r="AL65" s="533"/>
      <c r="AM65" s="533"/>
      <c r="AN65" s="533"/>
      <c r="AO65" s="533"/>
      <c r="AP65" s="533"/>
      <c r="AQ65" s="533"/>
      <c r="AR65" s="533"/>
      <c r="AS65" s="533"/>
      <c r="AT65" s="533"/>
      <c r="AU65" s="533"/>
      <c r="AV65" s="533"/>
      <c r="AW65" s="533"/>
      <c r="AX65" s="533"/>
      <c r="AY65" s="533"/>
      <c r="AZ65" s="533"/>
      <c r="BA65" s="533"/>
      <c r="BB65" s="533"/>
      <c r="BC65" s="533"/>
      <c r="BD65" s="533"/>
      <c r="BE65" s="533"/>
      <c r="BF65" s="533"/>
      <c r="BG65" s="533"/>
      <c r="BH65" s="533"/>
      <c r="BI65" s="533"/>
      <c r="BJ65" s="533"/>
      <c r="BK65" s="533"/>
      <c r="BL65" s="533"/>
      <c r="BM65" s="533"/>
      <c r="BN65" s="533"/>
      <c r="BO65" s="533"/>
      <c r="BP65" s="533"/>
      <c r="BQ65" s="533"/>
      <c r="BR65" s="533"/>
      <c r="BS65" s="533"/>
      <c r="BT65" s="533"/>
      <c r="BU65" s="534"/>
    </row>
    <row r="66" spans="9:73" s="150" customFormat="1" ht="21">
      <c r="I66" s="529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1"/>
      <c r="V66" s="529"/>
      <c r="W66" s="530"/>
      <c r="X66" s="530"/>
      <c r="Y66" s="530"/>
      <c r="Z66" s="530"/>
      <c r="AA66" s="530"/>
      <c r="AB66" s="530"/>
      <c r="AC66" s="530"/>
      <c r="AD66" s="530"/>
      <c r="AE66" s="530"/>
      <c r="AF66" s="530"/>
      <c r="AG66" s="530"/>
      <c r="AH66" s="531"/>
      <c r="AI66" s="532"/>
      <c r="AJ66" s="533"/>
      <c r="AK66" s="533"/>
      <c r="AL66" s="533"/>
      <c r="AM66" s="533"/>
      <c r="AN66" s="533"/>
      <c r="AO66" s="533"/>
      <c r="AP66" s="533"/>
      <c r="AQ66" s="533"/>
      <c r="AR66" s="533"/>
      <c r="AS66" s="533"/>
      <c r="AT66" s="533"/>
      <c r="AU66" s="533"/>
      <c r="AV66" s="533"/>
      <c r="AW66" s="533"/>
      <c r="AX66" s="533"/>
      <c r="AY66" s="533"/>
      <c r="AZ66" s="533"/>
      <c r="BA66" s="533"/>
      <c r="BB66" s="533"/>
      <c r="BC66" s="533"/>
      <c r="BD66" s="533"/>
      <c r="BE66" s="533"/>
      <c r="BF66" s="533"/>
      <c r="BG66" s="533"/>
      <c r="BH66" s="533"/>
      <c r="BI66" s="533"/>
      <c r="BJ66" s="533"/>
      <c r="BK66" s="533"/>
      <c r="BL66" s="533"/>
      <c r="BM66" s="533"/>
      <c r="BN66" s="533"/>
      <c r="BO66" s="533"/>
      <c r="BP66" s="533"/>
      <c r="BQ66" s="533"/>
      <c r="BR66" s="533"/>
      <c r="BS66" s="533"/>
      <c r="BT66" s="533"/>
      <c r="BU66" s="534"/>
    </row>
    <row r="67" spans="9:73" s="150" customFormat="1" ht="21">
      <c r="I67" s="529"/>
      <c r="J67" s="530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1"/>
      <c r="V67" s="529"/>
      <c r="W67" s="530"/>
      <c r="X67" s="530"/>
      <c r="Y67" s="530"/>
      <c r="Z67" s="530"/>
      <c r="AA67" s="530"/>
      <c r="AB67" s="530"/>
      <c r="AC67" s="530"/>
      <c r="AD67" s="530"/>
      <c r="AE67" s="530"/>
      <c r="AF67" s="530"/>
      <c r="AG67" s="530"/>
      <c r="AH67" s="531"/>
      <c r="AI67" s="532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533"/>
      <c r="BB67" s="533"/>
      <c r="BC67" s="533"/>
      <c r="BD67" s="533"/>
      <c r="BE67" s="533"/>
      <c r="BF67" s="533"/>
      <c r="BG67" s="533"/>
      <c r="BH67" s="533"/>
      <c r="BI67" s="533"/>
      <c r="BJ67" s="533"/>
      <c r="BK67" s="533"/>
      <c r="BL67" s="533"/>
      <c r="BM67" s="533"/>
      <c r="BN67" s="533"/>
      <c r="BO67" s="533"/>
      <c r="BP67" s="533"/>
      <c r="BQ67" s="533"/>
      <c r="BR67" s="533"/>
      <c r="BS67" s="533"/>
      <c r="BT67" s="533"/>
      <c r="BU67" s="534"/>
    </row>
    <row r="68" spans="9:73" s="150" customFormat="1" ht="21">
      <c r="I68" s="529"/>
      <c r="J68" s="530"/>
      <c r="K68" s="530"/>
      <c r="L68" s="530"/>
      <c r="M68" s="530"/>
      <c r="N68" s="530"/>
      <c r="O68" s="530"/>
      <c r="P68" s="530"/>
      <c r="Q68" s="530"/>
      <c r="R68" s="530"/>
      <c r="S68" s="530"/>
      <c r="T68" s="530"/>
      <c r="U68" s="531"/>
      <c r="V68" s="529"/>
      <c r="W68" s="530"/>
      <c r="X68" s="530"/>
      <c r="Y68" s="530"/>
      <c r="Z68" s="530"/>
      <c r="AA68" s="530"/>
      <c r="AB68" s="530"/>
      <c r="AC68" s="530"/>
      <c r="AD68" s="530"/>
      <c r="AE68" s="530"/>
      <c r="AF68" s="530"/>
      <c r="AG68" s="530"/>
      <c r="AH68" s="531"/>
      <c r="AI68" s="532"/>
      <c r="AJ68" s="533"/>
      <c r="AK68" s="533"/>
      <c r="AL68" s="533"/>
      <c r="AM68" s="533"/>
      <c r="AN68" s="533"/>
      <c r="AO68" s="533"/>
      <c r="AP68" s="533"/>
      <c r="AQ68" s="533"/>
      <c r="AR68" s="533"/>
      <c r="AS68" s="533"/>
      <c r="AT68" s="533"/>
      <c r="AU68" s="533"/>
      <c r="AV68" s="533"/>
      <c r="AW68" s="533"/>
      <c r="AX68" s="533"/>
      <c r="AY68" s="533"/>
      <c r="AZ68" s="533"/>
      <c r="BA68" s="533"/>
      <c r="BB68" s="533"/>
      <c r="BC68" s="533"/>
      <c r="BD68" s="533"/>
      <c r="BE68" s="533"/>
      <c r="BF68" s="533"/>
      <c r="BG68" s="533"/>
      <c r="BH68" s="533"/>
      <c r="BI68" s="533"/>
      <c r="BJ68" s="533"/>
      <c r="BK68" s="533"/>
      <c r="BL68" s="533"/>
      <c r="BM68" s="533"/>
      <c r="BN68" s="533"/>
      <c r="BO68" s="533"/>
      <c r="BP68" s="533"/>
      <c r="BQ68" s="533"/>
      <c r="BR68" s="533"/>
      <c r="BS68" s="533"/>
      <c r="BT68" s="533"/>
      <c r="BU68" s="534"/>
    </row>
    <row r="69" spans="9:73" s="150" customFormat="1" ht="21">
      <c r="I69" s="529"/>
      <c r="J69" s="530"/>
      <c r="K69" s="530"/>
      <c r="L69" s="530"/>
      <c r="M69" s="530"/>
      <c r="N69" s="530"/>
      <c r="O69" s="530"/>
      <c r="P69" s="530"/>
      <c r="Q69" s="530"/>
      <c r="R69" s="530"/>
      <c r="S69" s="530"/>
      <c r="T69" s="530"/>
      <c r="U69" s="531"/>
      <c r="V69" s="529"/>
      <c r="W69" s="530"/>
      <c r="X69" s="530"/>
      <c r="Y69" s="530"/>
      <c r="Z69" s="530"/>
      <c r="AA69" s="530"/>
      <c r="AB69" s="530"/>
      <c r="AC69" s="530"/>
      <c r="AD69" s="530"/>
      <c r="AE69" s="530"/>
      <c r="AF69" s="530"/>
      <c r="AG69" s="530"/>
      <c r="AH69" s="531"/>
      <c r="AI69" s="532"/>
      <c r="AJ69" s="533"/>
      <c r="AK69" s="533"/>
      <c r="AL69" s="533"/>
      <c r="AM69" s="533"/>
      <c r="AN69" s="533"/>
      <c r="AO69" s="533"/>
      <c r="AP69" s="533"/>
      <c r="AQ69" s="533"/>
      <c r="AR69" s="533"/>
      <c r="AS69" s="533"/>
      <c r="AT69" s="533"/>
      <c r="AU69" s="533"/>
      <c r="AV69" s="533"/>
      <c r="AW69" s="533"/>
      <c r="AX69" s="533"/>
      <c r="AY69" s="533"/>
      <c r="AZ69" s="533"/>
      <c r="BA69" s="533"/>
      <c r="BB69" s="533"/>
      <c r="BC69" s="533"/>
      <c r="BD69" s="533"/>
      <c r="BE69" s="533"/>
      <c r="BF69" s="533"/>
      <c r="BG69" s="533"/>
      <c r="BH69" s="533"/>
      <c r="BI69" s="533"/>
      <c r="BJ69" s="533"/>
      <c r="BK69" s="533"/>
      <c r="BL69" s="533"/>
      <c r="BM69" s="533"/>
      <c r="BN69" s="533"/>
      <c r="BO69" s="533"/>
      <c r="BP69" s="533"/>
      <c r="BQ69" s="533"/>
      <c r="BR69" s="533"/>
      <c r="BS69" s="533"/>
      <c r="BT69" s="533"/>
      <c r="BU69" s="534"/>
    </row>
    <row r="70" spans="9:73" s="150" customFormat="1" ht="21">
      <c r="I70" s="529"/>
      <c r="J70" s="530"/>
      <c r="K70" s="530"/>
      <c r="L70" s="530"/>
      <c r="M70" s="530"/>
      <c r="N70" s="530"/>
      <c r="O70" s="530"/>
      <c r="P70" s="530"/>
      <c r="Q70" s="530"/>
      <c r="R70" s="530"/>
      <c r="S70" s="530"/>
      <c r="T70" s="530"/>
      <c r="U70" s="531"/>
      <c r="V70" s="529"/>
      <c r="W70" s="530"/>
      <c r="X70" s="530"/>
      <c r="Y70" s="530"/>
      <c r="Z70" s="530"/>
      <c r="AA70" s="530"/>
      <c r="AB70" s="530"/>
      <c r="AC70" s="530"/>
      <c r="AD70" s="530"/>
      <c r="AE70" s="530"/>
      <c r="AF70" s="530"/>
      <c r="AG70" s="530"/>
      <c r="AH70" s="531"/>
      <c r="AI70" s="532"/>
      <c r="AJ70" s="533"/>
      <c r="AK70" s="533"/>
      <c r="AL70" s="533"/>
      <c r="AM70" s="533"/>
      <c r="AN70" s="533"/>
      <c r="AO70" s="533"/>
      <c r="AP70" s="533"/>
      <c r="AQ70" s="533"/>
      <c r="AR70" s="533"/>
      <c r="AS70" s="533"/>
      <c r="AT70" s="533"/>
      <c r="AU70" s="533"/>
      <c r="AV70" s="533"/>
      <c r="AW70" s="533"/>
      <c r="AX70" s="533"/>
      <c r="AY70" s="533"/>
      <c r="AZ70" s="533"/>
      <c r="BA70" s="533"/>
      <c r="BB70" s="533"/>
      <c r="BC70" s="533"/>
      <c r="BD70" s="533"/>
      <c r="BE70" s="533"/>
      <c r="BF70" s="533"/>
      <c r="BG70" s="533"/>
      <c r="BH70" s="533"/>
      <c r="BI70" s="533"/>
      <c r="BJ70" s="533"/>
      <c r="BK70" s="533"/>
      <c r="BL70" s="533"/>
      <c r="BM70" s="533"/>
      <c r="BN70" s="533"/>
      <c r="BO70" s="533"/>
      <c r="BP70" s="533"/>
      <c r="BQ70" s="533"/>
      <c r="BR70" s="533"/>
      <c r="BS70" s="533"/>
      <c r="BT70" s="533"/>
      <c r="BU70" s="534"/>
    </row>
    <row r="71" spans="9:73" s="150" customFormat="1" ht="21">
      <c r="I71" s="529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1"/>
      <c r="V71" s="529"/>
      <c r="W71" s="530"/>
      <c r="X71" s="530"/>
      <c r="Y71" s="530"/>
      <c r="Z71" s="530"/>
      <c r="AA71" s="530"/>
      <c r="AB71" s="530"/>
      <c r="AC71" s="530"/>
      <c r="AD71" s="530"/>
      <c r="AE71" s="530"/>
      <c r="AF71" s="530"/>
      <c r="AG71" s="530"/>
      <c r="AH71" s="531"/>
      <c r="AI71" s="532"/>
      <c r="AJ71" s="533"/>
      <c r="AK71" s="533"/>
      <c r="AL71" s="533"/>
      <c r="AM71" s="533"/>
      <c r="AN71" s="533"/>
      <c r="AO71" s="533"/>
      <c r="AP71" s="533"/>
      <c r="AQ71" s="533"/>
      <c r="AR71" s="533"/>
      <c r="AS71" s="533"/>
      <c r="AT71" s="533"/>
      <c r="AU71" s="533"/>
      <c r="AV71" s="533"/>
      <c r="AW71" s="533"/>
      <c r="AX71" s="533"/>
      <c r="AY71" s="533"/>
      <c r="AZ71" s="533"/>
      <c r="BA71" s="533"/>
      <c r="BB71" s="533"/>
      <c r="BC71" s="533"/>
      <c r="BD71" s="533"/>
      <c r="BE71" s="533"/>
      <c r="BF71" s="533"/>
      <c r="BG71" s="533"/>
      <c r="BH71" s="533"/>
      <c r="BI71" s="533"/>
      <c r="BJ71" s="533"/>
      <c r="BK71" s="533"/>
      <c r="BL71" s="533"/>
      <c r="BM71" s="533"/>
      <c r="BN71" s="533"/>
      <c r="BO71" s="533"/>
      <c r="BP71" s="533"/>
      <c r="BQ71" s="533"/>
      <c r="BR71" s="533"/>
      <c r="BS71" s="533"/>
      <c r="BT71" s="533"/>
      <c r="BU71" s="534"/>
    </row>
    <row r="72" spans="9:73" s="150" customFormat="1" ht="21">
      <c r="I72" s="529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1"/>
      <c r="V72" s="529"/>
      <c r="W72" s="530"/>
      <c r="X72" s="530"/>
      <c r="Y72" s="530"/>
      <c r="Z72" s="530"/>
      <c r="AA72" s="530"/>
      <c r="AB72" s="530"/>
      <c r="AC72" s="530"/>
      <c r="AD72" s="530"/>
      <c r="AE72" s="530"/>
      <c r="AF72" s="530"/>
      <c r="AG72" s="530"/>
      <c r="AH72" s="531"/>
      <c r="AI72" s="532"/>
      <c r="AJ72" s="533"/>
      <c r="AK72" s="533"/>
      <c r="AL72" s="533"/>
      <c r="AM72" s="533"/>
      <c r="AN72" s="533"/>
      <c r="AO72" s="533"/>
      <c r="AP72" s="533"/>
      <c r="AQ72" s="533"/>
      <c r="AR72" s="533"/>
      <c r="AS72" s="533"/>
      <c r="AT72" s="533"/>
      <c r="AU72" s="533"/>
      <c r="AV72" s="533"/>
      <c r="AW72" s="533"/>
      <c r="AX72" s="533"/>
      <c r="AY72" s="533"/>
      <c r="AZ72" s="533"/>
      <c r="BA72" s="533"/>
      <c r="BB72" s="533"/>
      <c r="BC72" s="533"/>
      <c r="BD72" s="533"/>
      <c r="BE72" s="533"/>
      <c r="BF72" s="533"/>
      <c r="BG72" s="533"/>
      <c r="BH72" s="533"/>
      <c r="BI72" s="533"/>
      <c r="BJ72" s="533"/>
      <c r="BK72" s="533"/>
      <c r="BL72" s="533"/>
      <c r="BM72" s="533"/>
      <c r="BN72" s="533"/>
      <c r="BO72" s="533"/>
      <c r="BP72" s="533"/>
      <c r="BQ72" s="533"/>
      <c r="BR72" s="533"/>
      <c r="BS72" s="533"/>
      <c r="BT72" s="533"/>
      <c r="BU72" s="534"/>
    </row>
    <row r="73" spans="9:73" s="150" customFormat="1" ht="21">
      <c r="I73" s="529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1"/>
      <c r="V73" s="529"/>
      <c r="W73" s="530"/>
      <c r="X73" s="530"/>
      <c r="Y73" s="530"/>
      <c r="Z73" s="530"/>
      <c r="AA73" s="530"/>
      <c r="AB73" s="530"/>
      <c r="AC73" s="530"/>
      <c r="AD73" s="530"/>
      <c r="AE73" s="530"/>
      <c r="AF73" s="530"/>
      <c r="AG73" s="530"/>
      <c r="AH73" s="531"/>
      <c r="AI73" s="532"/>
      <c r="AJ73" s="533"/>
      <c r="AK73" s="533"/>
      <c r="AL73" s="533"/>
      <c r="AM73" s="533"/>
      <c r="AN73" s="533"/>
      <c r="AO73" s="533"/>
      <c r="AP73" s="533"/>
      <c r="AQ73" s="533"/>
      <c r="AR73" s="533"/>
      <c r="AS73" s="533"/>
      <c r="AT73" s="533"/>
      <c r="AU73" s="533"/>
      <c r="AV73" s="533"/>
      <c r="AW73" s="533"/>
      <c r="AX73" s="533"/>
      <c r="AY73" s="533"/>
      <c r="AZ73" s="533"/>
      <c r="BA73" s="533"/>
      <c r="BB73" s="533"/>
      <c r="BC73" s="533"/>
      <c r="BD73" s="533"/>
      <c r="BE73" s="533"/>
      <c r="BF73" s="533"/>
      <c r="BG73" s="533"/>
      <c r="BH73" s="533"/>
      <c r="BI73" s="533"/>
      <c r="BJ73" s="533"/>
      <c r="BK73" s="533"/>
      <c r="BL73" s="533"/>
      <c r="BM73" s="533"/>
      <c r="BN73" s="533"/>
      <c r="BO73" s="533"/>
      <c r="BP73" s="533"/>
      <c r="BQ73" s="533"/>
      <c r="BR73" s="533"/>
      <c r="BS73" s="533"/>
      <c r="BT73" s="533"/>
      <c r="BU73" s="534"/>
    </row>
    <row r="74" spans="9:73" s="150" customFormat="1" ht="21">
      <c r="I74" s="529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1"/>
      <c r="V74" s="529"/>
      <c r="W74" s="530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1"/>
      <c r="AI74" s="532"/>
      <c r="AJ74" s="533"/>
      <c r="AK74" s="533"/>
      <c r="AL74" s="533"/>
      <c r="AM74" s="533"/>
      <c r="AN74" s="533"/>
      <c r="AO74" s="533"/>
      <c r="AP74" s="533"/>
      <c r="AQ74" s="533"/>
      <c r="AR74" s="533"/>
      <c r="AS74" s="533"/>
      <c r="AT74" s="533"/>
      <c r="AU74" s="533"/>
      <c r="AV74" s="533"/>
      <c r="AW74" s="533"/>
      <c r="AX74" s="533"/>
      <c r="AY74" s="533"/>
      <c r="AZ74" s="533"/>
      <c r="BA74" s="533"/>
      <c r="BB74" s="533"/>
      <c r="BC74" s="533"/>
      <c r="BD74" s="533"/>
      <c r="BE74" s="533"/>
      <c r="BF74" s="533"/>
      <c r="BG74" s="533"/>
      <c r="BH74" s="533"/>
      <c r="BI74" s="533"/>
      <c r="BJ74" s="533"/>
      <c r="BK74" s="533"/>
      <c r="BL74" s="533"/>
      <c r="BM74" s="533"/>
      <c r="BN74" s="533"/>
      <c r="BO74" s="533"/>
      <c r="BP74" s="533"/>
      <c r="BQ74" s="533"/>
      <c r="BR74" s="533"/>
      <c r="BS74" s="533"/>
      <c r="BT74" s="533"/>
      <c r="BU74" s="534"/>
    </row>
    <row r="75" spans="9:73" s="150" customFormat="1" ht="21">
      <c r="I75" s="529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1"/>
      <c r="V75" s="529"/>
      <c r="W75" s="530"/>
      <c r="X75" s="530"/>
      <c r="Y75" s="530"/>
      <c r="Z75" s="530"/>
      <c r="AA75" s="530"/>
      <c r="AB75" s="530"/>
      <c r="AC75" s="530"/>
      <c r="AD75" s="530"/>
      <c r="AE75" s="530"/>
      <c r="AF75" s="530"/>
      <c r="AG75" s="530"/>
      <c r="AH75" s="531"/>
      <c r="AI75" s="532"/>
      <c r="AJ75" s="533"/>
      <c r="AK75" s="533"/>
      <c r="AL75" s="533"/>
      <c r="AM75" s="533"/>
      <c r="AN75" s="533"/>
      <c r="AO75" s="533"/>
      <c r="AP75" s="533"/>
      <c r="AQ75" s="533"/>
      <c r="AR75" s="533"/>
      <c r="AS75" s="533"/>
      <c r="AT75" s="533"/>
      <c r="AU75" s="533"/>
      <c r="AV75" s="533"/>
      <c r="AW75" s="533"/>
      <c r="AX75" s="533"/>
      <c r="AY75" s="533"/>
      <c r="AZ75" s="533"/>
      <c r="BA75" s="533"/>
      <c r="BB75" s="533"/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3"/>
      <c r="BN75" s="533"/>
      <c r="BO75" s="533"/>
      <c r="BP75" s="533"/>
      <c r="BQ75" s="533"/>
      <c r="BR75" s="533"/>
      <c r="BS75" s="533"/>
      <c r="BT75" s="533"/>
      <c r="BU75" s="534"/>
    </row>
    <row r="76" spans="9:73" s="150" customFormat="1" ht="21">
      <c r="I76" s="529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1"/>
      <c r="V76" s="529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1"/>
      <c r="AI76" s="532"/>
      <c r="AJ76" s="533"/>
      <c r="AK76" s="533"/>
      <c r="AL76" s="533"/>
      <c r="AM76" s="533"/>
      <c r="AN76" s="533"/>
      <c r="AO76" s="533"/>
      <c r="AP76" s="533"/>
      <c r="AQ76" s="533"/>
      <c r="AR76" s="533"/>
      <c r="AS76" s="533"/>
      <c r="AT76" s="533"/>
      <c r="AU76" s="533"/>
      <c r="AV76" s="533"/>
      <c r="AW76" s="533"/>
      <c r="AX76" s="533"/>
      <c r="AY76" s="533"/>
      <c r="AZ76" s="533"/>
      <c r="BA76" s="533"/>
      <c r="BB76" s="533"/>
      <c r="BC76" s="533"/>
      <c r="BD76" s="533"/>
      <c r="BE76" s="533"/>
      <c r="BF76" s="533"/>
      <c r="BG76" s="533"/>
      <c r="BH76" s="533"/>
      <c r="BI76" s="533"/>
      <c r="BJ76" s="533"/>
      <c r="BK76" s="533"/>
      <c r="BL76" s="533"/>
      <c r="BM76" s="533"/>
      <c r="BN76" s="533"/>
      <c r="BO76" s="533"/>
      <c r="BP76" s="533"/>
      <c r="BQ76" s="533"/>
      <c r="BR76" s="533"/>
      <c r="BS76" s="533"/>
      <c r="BT76" s="533"/>
      <c r="BU76" s="534"/>
    </row>
    <row r="77" spans="9:73" s="150" customFormat="1" ht="21">
      <c r="I77" s="529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1"/>
      <c r="V77" s="529"/>
      <c r="W77" s="530"/>
      <c r="X77" s="530"/>
      <c r="Y77" s="530"/>
      <c r="Z77" s="530"/>
      <c r="AA77" s="530"/>
      <c r="AB77" s="530"/>
      <c r="AC77" s="530"/>
      <c r="AD77" s="530"/>
      <c r="AE77" s="530"/>
      <c r="AF77" s="530"/>
      <c r="AG77" s="530"/>
      <c r="AH77" s="531"/>
      <c r="AI77" s="532"/>
      <c r="AJ77" s="533"/>
      <c r="AK77" s="533"/>
      <c r="AL77" s="533"/>
      <c r="AM77" s="533"/>
      <c r="AN77" s="533"/>
      <c r="AO77" s="533"/>
      <c r="AP77" s="533"/>
      <c r="AQ77" s="533"/>
      <c r="AR77" s="533"/>
      <c r="AS77" s="533"/>
      <c r="AT77" s="533"/>
      <c r="AU77" s="533"/>
      <c r="AV77" s="533"/>
      <c r="AW77" s="533"/>
      <c r="AX77" s="533"/>
      <c r="AY77" s="533"/>
      <c r="AZ77" s="533"/>
      <c r="BA77" s="533"/>
      <c r="BB77" s="533"/>
      <c r="BC77" s="533"/>
      <c r="BD77" s="533"/>
      <c r="BE77" s="533"/>
      <c r="BF77" s="533"/>
      <c r="BG77" s="533"/>
      <c r="BH77" s="533"/>
      <c r="BI77" s="533"/>
      <c r="BJ77" s="533"/>
      <c r="BK77" s="533"/>
      <c r="BL77" s="533"/>
      <c r="BM77" s="533"/>
      <c r="BN77" s="533"/>
      <c r="BO77" s="533"/>
      <c r="BP77" s="533"/>
      <c r="BQ77" s="533"/>
      <c r="BR77" s="533"/>
      <c r="BS77" s="533"/>
      <c r="BT77" s="533"/>
      <c r="BU77" s="534"/>
    </row>
    <row r="78" spans="9:73" s="150" customFormat="1" ht="21">
      <c r="I78" s="529"/>
      <c r="J78" s="530"/>
      <c r="K78" s="530"/>
      <c r="L78" s="530"/>
      <c r="M78" s="530"/>
      <c r="N78" s="530"/>
      <c r="O78" s="530"/>
      <c r="P78" s="530"/>
      <c r="Q78" s="530"/>
      <c r="R78" s="530"/>
      <c r="S78" s="530"/>
      <c r="T78" s="530"/>
      <c r="U78" s="531"/>
      <c r="V78" s="529"/>
      <c r="W78" s="530"/>
      <c r="X78" s="530"/>
      <c r="Y78" s="530"/>
      <c r="Z78" s="530"/>
      <c r="AA78" s="530"/>
      <c r="AB78" s="530"/>
      <c r="AC78" s="530"/>
      <c r="AD78" s="530"/>
      <c r="AE78" s="530"/>
      <c r="AF78" s="530"/>
      <c r="AG78" s="530"/>
      <c r="AH78" s="531"/>
      <c r="AI78" s="532"/>
      <c r="AJ78" s="533"/>
      <c r="AK78" s="533"/>
      <c r="AL78" s="533"/>
      <c r="AM78" s="533"/>
      <c r="AN78" s="533"/>
      <c r="AO78" s="533"/>
      <c r="AP78" s="533"/>
      <c r="AQ78" s="533"/>
      <c r="AR78" s="533"/>
      <c r="AS78" s="533"/>
      <c r="AT78" s="533"/>
      <c r="AU78" s="533"/>
      <c r="AV78" s="533"/>
      <c r="AW78" s="533"/>
      <c r="AX78" s="533"/>
      <c r="AY78" s="533"/>
      <c r="AZ78" s="533"/>
      <c r="BA78" s="533"/>
      <c r="BB78" s="533"/>
      <c r="BC78" s="533"/>
      <c r="BD78" s="533"/>
      <c r="BE78" s="533"/>
      <c r="BF78" s="533"/>
      <c r="BG78" s="533"/>
      <c r="BH78" s="533"/>
      <c r="BI78" s="533"/>
      <c r="BJ78" s="533"/>
      <c r="BK78" s="533"/>
      <c r="BL78" s="533"/>
      <c r="BM78" s="533"/>
      <c r="BN78" s="533"/>
      <c r="BO78" s="533"/>
      <c r="BP78" s="533"/>
      <c r="BQ78" s="533"/>
      <c r="BR78" s="533"/>
      <c r="BS78" s="533"/>
      <c r="BT78" s="533"/>
      <c r="BU78" s="534"/>
    </row>
    <row r="79" spans="9:73" s="150" customFormat="1" ht="21">
      <c r="I79" s="529"/>
      <c r="J79" s="530"/>
      <c r="K79" s="530"/>
      <c r="L79" s="530"/>
      <c r="M79" s="530"/>
      <c r="N79" s="530"/>
      <c r="O79" s="530"/>
      <c r="P79" s="530"/>
      <c r="Q79" s="530"/>
      <c r="R79" s="530"/>
      <c r="S79" s="530"/>
      <c r="T79" s="530"/>
      <c r="U79" s="531"/>
      <c r="V79" s="529"/>
      <c r="W79" s="530"/>
      <c r="X79" s="530"/>
      <c r="Y79" s="530"/>
      <c r="Z79" s="530"/>
      <c r="AA79" s="530"/>
      <c r="AB79" s="530"/>
      <c r="AC79" s="530"/>
      <c r="AD79" s="530"/>
      <c r="AE79" s="530"/>
      <c r="AF79" s="530"/>
      <c r="AG79" s="530"/>
      <c r="AH79" s="531"/>
      <c r="AI79" s="532"/>
      <c r="AJ79" s="533"/>
      <c r="AK79" s="533"/>
      <c r="AL79" s="533"/>
      <c r="AM79" s="533"/>
      <c r="AN79" s="533"/>
      <c r="AO79" s="533"/>
      <c r="AP79" s="533"/>
      <c r="AQ79" s="533"/>
      <c r="AR79" s="533"/>
      <c r="AS79" s="533"/>
      <c r="AT79" s="533"/>
      <c r="AU79" s="533"/>
      <c r="AV79" s="533"/>
      <c r="AW79" s="533"/>
      <c r="AX79" s="533"/>
      <c r="AY79" s="533"/>
      <c r="AZ79" s="533"/>
      <c r="BA79" s="533"/>
      <c r="BB79" s="533"/>
      <c r="BC79" s="533"/>
      <c r="BD79" s="533"/>
      <c r="BE79" s="533"/>
      <c r="BF79" s="533"/>
      <c r="BG79" s="533"/>
      <c r="BH79" s="533"/>
      <c r="BI79" s="533"/>
      <c r="BJ79" s="533"/>
      <c r="BK79" s="533"/>
      <c r="BL79" s="533"/>
      <c r="BM79" s="533"/>
      <c r="BN79" s="533"/>
      <c r="BO79" s="533"/>
      <c r="BP79" s="533"/>
      <c r="BQ79" s="533"/>
      <c r="BR79" s="533"/>
      <c r="BS79" s="533"/>
      <c r="BT79" s="533"/>
      <c r="BU79" s="534"/>
    </row>
    <row r="80" spans="9:73" s="150" customFormat="1" ht="21">
      <c r="I80" s="529"/>
      <c r="J80" s="530"/>
      <c r="K80" s="530"/>
      <c r="L80" s="530"/>
      <c r="M80" s="530"/>
      <c r="N80" s="530"/>
      <c r="O80" s="530"/>
      <c r="P80" s="530"/>
      <c r="Q80" s="530"/>
      <c r="R80" s="530"/>
      <c r="S80" s="530"/>
      <c r="T80" s="530"/>
      <c r="U80" s="531"/>
      <c r="V80" s="529"/>
      <c r="W80" s="530"/>
      <c r="X80" s="530"/>
      <c r="Y80" s="530"/>
      <c r="Z80" s="530"/>
      <c r="AA80" s="530"/>
      <c r="AB80" s="530"/>
      <c r="AC80" s="530"/>
      <c r="AD80" s="530"/>
      <c r="AE80" s="530"/>
      <c r="AF80" s="530"/>
      <c r="AG80" s="530"/>
      <c r="AH80" s="531"/>
      <c r="AI80" s="532"/>
      <c r="AJ80" s="533"/>
      <c r="AK80" s="533"/>
      <c r="AL80" s="533"/>
      <c r="AM80" s="533"/>
      <c r="AN80" s="533"/>
      <c r="AO80" s="533"/>
      <c r="AP80" s="533"/>
      <c r="AQ80" s="533"/>
      <c r="AR80" s="533"/>
      <c r="AS80" s="533"/>
      <c r="AT80" s="533"/>
      <c r="AU80" s="533"/>
      <c r="AV80" s="533"/>
      <c r="AW80" s="533"/>
      <c r="AX80" s="533"/>
      <c r="AY80" s="533"/>
      <c r="AZ80" s="533"/>
      <c r="BA80" s="533"/>
      <c r="BB80" s="533"/>
      <c r="BC80" s="533"/>
      <c r="BD80" s="533"/>
      <c r="BE80" s="533"/>
      <c r="BF80" s="533"/>
      <c r="BG80" s="533"/>
      <c r="BH80" s="533"/>
      <c r="BI80" s="533"/>
      <c r="BJ80" s="533"/>
      <c r="BK80" s="533"/>
      <c r="BL80" s="533"/>
      <c r="BM80" s="533"/>
      <c r="BN80" s="533"/>
      <c r="BO80" s="533"/>
      <c r="BP80" s="533"/>
      <c r="BQ80" s="533"/>
      <c r="BR80" s="533"/>
      <c r="BS80" s="533"/>
      <c r="BT80" s="533"/>
      <c r="BU80" s="534"/>
    </row>
    <row r="81" spans="9:73" s="150" customFormat="1" ht="21">
      <c r="I81" s="529"/>
      <c r="J81" s="530"/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1"/>
      <c r="V81" s="529"/>
      <c r="W81" s="530"/>
      <c r="X81" s="530"/>
      <c r="Y81" s="530"/>
      <c r="Z81" s="530"/>
      <c r="AA81" s="530"/>
      <c r="AB81" s="530"/>
      <c r="AC81" s="530"/>
      <c r="AD81" s="530"/>
      <c r="AE81" s="530"/>
      <c r="AF81" s="530"/>
      <c r="AG81" s="530"/>
      <c r="AH81" s="531"/>
      <c r="AI81" s="532"/>
      <c r="AJ81" s="533"/>
      <c r="AK81" s="533"/>
      <c r="AL81" s="533"/>
      <c r="AM81" s="533"/>
      <c r="AN81" s="533"/>
      <c r="AO81" s="533"/>
      <c r="AP81" s="533"/>
      <c r="AQ81" s="533"/>
      <c r="AR81" s="533"/>
      <c r="AS81" s="533"/>
      <c r="AT81" s="533"/>
      <c r="AU81" s="533"/>
      <c r="AV81" s="533"/>
      <c r="AW81" s="533"/>
      <c r="AX81" s="533"/>
      <c r="AY81" s="533"/>
      <c r="AZ81" s="533"/>
      <c r="BA81" s="533"/>
      <c r="BB81" s="533"/>
      <c r="BC81" s="533"/>
      <c r="BD81" s="533"/>
      <c r="BE81" s="533"/>
      <c r="BF81" s="533"/>
      <c r="BG81" s="533"/>
      <c r="BH81" s="533"/>
      <c r="BI81" s="533"/>
      <c r="BJ81" s="533"/>
      <c r="BK81" s="533"/>
      <c r="BL81" s="533"/>
      <c r="BM81" s="533"/>
      <c r="BN81" s="533"/>
      <c r="BO81" s="533"/>
      <c r="BP81" s="533"/>
      <c r="BQ81" s="533"/>
      <c r="BR81" s="533"/>
      <c r="BS81" s="533"/>
      <c r="BT81" s="533"/>
      <c r="BU81" s="534"/>
    </row>
    <row r="82" spans="9:73" s="150" customFormat="1" ht="22.5" customHeight="1">
      <c r="I82" s="544"/>
      <c r="J82" s="545"/>
      <c r="K82" s="545"/>
      <c r="L82" s="545"/>
      <c r="M82" s="545"/>
      <c r="N82" s="545"/>
      <c r="O82" s="545"/>
      <c r="P82" s="545"/>
      <c r="Q82" s="545"/>
      <c r="R82" s="545"/>
      <c r="S82" s="545"/>
      <c r="T82" s="545"/>
      <c r="U82" s="546"/>
      <c r="V82" s="544"/>
      <c r="W82" s="545"/>
      <c r="X82" s="545"/>
      <c r="Y82" s="545"/>
      <c r="Z82" s="545"/>
      <c r="AA82" s="545"/>
      <c r="AB82" s="545"/>
      <c r="AC82" s="545"/>
      <c r="AD82" s="545"/>
      <c r="AE82" s="545"/>
      <c r="AF82" s="545"/>
      <c r="AG82" s="545"/>
      <c r="AH82" s="546"/>
      <c r="AI82" s="547"/>
      <c r="AJ82" s="548"/>
      <c r="AK82" s="548"/>
      <c r="AL82" s="548"/>
      <c r="AM82" s="548"/>
      <c r="AN82" s="548"/>
      <c r="AO82" s="548"/>
      <c r="AP82" s="548"/>
      <c r="AQ82" s="548"/>
      <c r="AR82" s="548"/>
      <c r="AS82" s="548"/>
      <c r="AT82" s="548"/>
      <c r="AU82" s="548"/>
      <c r="AV82" s="548"/>
      <c r="AW82" s="548"/>
      <c r="AX82" s="548"/>
      <c r="AY82" s="548"/>
      <c r="AZ82" s="548"/>
      <c r="BA82" s="548"/>
      <c r="BB82" s="548"/>
      <c r="BC82" s="548"/>
      <c r="BD82" s="548"/>
      <c r="BE82" s="548"/>
      <c r="BF82" s="548"/>
      <c r="BG82" s="548"/>
      <c r="BH82" s="548"/>
      <c r="BI82" s="548"/>
      <c r="BJ82" s="548"/>
      <c r="BK82" s="548"/>
      <c r="BL82" s="548"/>
      <c r="BM82" s="548"/>
      <c r="BN82" s="548"/>
      <c r="BO82" s="548"/>
      <c r="BP82" s="548"/>
      <c r="BQ82" s="548"/>
      <c r="BR82" s="548"/>
      <c r="BS82" s="548"/>
      <c r="BT82" s="548"/>
      <c r="BU82" s="549"/>
    </row>
    <row r="83" spans="9:73" ht="23.25">
      <c r="I83" s="550" t="s">
        <v>656</v>
      </c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0"/>
      <c r="U83" s="550"/>
      <c r="V83" s="551" t="s">
        <v>657</v>
      </c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551"/>
      <c r="AI83" s="551" t="s">
        <v>709</v>
      </c>
      <c r="AJ83" s="551"/>
      <c r="AK83" s="551"/>
      <c r="AL83" s="551"/>
      <c r="AM83" s="551"/>
      <c r="AN83" s="551"/>
      <c r="AO83" s="551"/>
      <c r="AP83" s="551"/>
      <c r="AQ83" s="551"/>
      <c r="AR83" s="551"/>
      <c r="AS83" s="551"/>
      <c r="AT83" s="551"/>
      <c r="AU83" s="551"/>
      <c r="AV83" s="551"/>
      <c r="AW83" s="551"/>
      <c r="AX83" s="551"/>
      <c r="AY83" s="551"/>
      <c r="AZ83" s="551"/>
      <c r="BA83" s="551"/>
      <c r="BB83" s="551"/>
      <c r="BC83" s="551"/>
      <c r="BD83" s="551"/>
      <c r="BE83" s="551"/>
      <c r="BF83" s="551"/>
      <c r="BG83" s="551"/>
      <c r="BH83" s="551"/>
      <c r="BI83" s="551"/>
      <c r="BJ83" s="551"/>
      <c r="BK83" s="551"/>
      <c r="BL83" s="551"/>
      <c r="BM83" s="551"/>
      <c r="BN83" s="551"/>
      <c r="BO83" s="551"/>
      <c r="BP83" s="551"/>
      <c r="BQ83" s="551"/>
      <c r="BR83" s="551"/>
      <c r="BS83" s="551"/>
      <c r="BT83" s="551"/>
      <c r="BU83" s="551"/>
    </row>
    <row r="84" spans="9:73" s="150" customFormat="1" ht="22.5" customHeight="1">
      <c r="I84" s="552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4"/>
      <c r="V84" s="552"/>
      <c r="W84" s="553"/>
      <c r="X84" s="553"/>
      <c r="Y84" s="553"/>
      <c r="Z84" s="553"/>
      <c r="AA84" s="553"/>
      <c r="AB84" s="553"/>
      <c r="AC84" s="553"/>
      <c r="AD84" s="553"/>
      <c r="AE84" s="553"/>
      <c r="AF84" s="553"/>
      <c r="AG84" s="553"/>
      <c r="AH84" s="554"/>
      <c r="AI84" s="556"/>
      <c r="AJ84" s="557"/>
      <c r="AK84" s="557"/>
      <c r="AL84" s="557"/>
      <c r="AM84" s="557"/>
      <c r="AN84" s="557"/>
      <c r="AO84" s="557"/>
      <c r="AP84" s="557"/>
      <c r="AQ84" s="557"/>
      <c r="AR84" s="557"/>
      <c r="AS84" s="557"/>
      <c r="AT84" s="557"/>
      <c r="AU84" s="557"/>
      <c r="AV84" s="557"/>
      <c r="AW84" s="557"/>
      <c r="AX84" s="557"/>
      <c r="AY84" s="557"/>
      <c r="AZ84" s="557"/>
      <c r="BA84" s="557"/>
      <c r="BB84" s="557"/>
      <c r="BC84" s="557"/>
      <c r="BD84" s="557"/>
      <c r="BE84" s="557"/>
      <c r="BF84" s="557"/>
      <c r="BG84" s="557"/>
      <c r="BH84" s="557"/>
      <c r="BI84" s="557"/>
      <c r="BJ84" s="557"/>
      <c r="BK84" s="557"/>
      <c r="BL84" s="557"/>
      <c r="BM84" s="557"/>
      <c r="BN84" s="557"/>
      <c r="BO84" s="557"/>
      <c r="BP84" s="557"/>
      <c r="BQ84" s="557"/>
      <c r="BR84" s="557"/>
      <c r="BS84" s="557"/>
      <c r="BT84" s="557"/>
      <c r="BU84" s="558"/>
    </row>
    <row r="85" spans="9:73" s="150" customFormat="1" ht="22.5" customHeight="1">
      <c r="I85" s="529"/>
      <c r="J85" s="530"/>
      <c r="K85" s="530"/>
      <c r="L85" s="530"/>
      <c r="M85" s="530"/>
      <c r="N85" s="530"/>
      <c r="O85" s="530"/>
      <c r="P85" s="530"/>
      <c r="Q85" s="530"/>
      <c r="R85" s="530"/>
      <c r="S85" s="530"/>
      <c r="T85" s="530"/>
      <c r="U85" s="531"/>
      <c r="V85" s="529"/>
      <c r="W85" s="530"/>
      <c r="X85" s="530"/>
      <c r="Y85" s="530"/>
      <c r="Z85" s="530"/>
      <c r="AA85" s="530"/>
      <c r="AB85" s="530"/>
      <c r="AC85" s="530"/>
      <c r="AD85" s="530"/>
      <c r="AE85" s="530"/>
      <c r="AF85" s="530"/>
      <c r="AG85" s="530"/>
      <c r="AH85" s="531"/>
      <c r="AI85" s="532"/>
      <c r="AJ85" s="533"/>
      <c r="AK85" s="533"/>
      <c r="AL85" s="533"/>
      <c r="AM85" s="533"/>
      <c r="AN85" s="533"/>
      <c r="AO85" s="533"/>
      <c r="AP85" s="533"/>
      <c r="AQ85" s="533"/>
      <c r="AR85" s="533"/>
      <c r="AS85" s="533"/>
      <c r="AT85" s="533"/>
      <c r="AU85" s="533"/>
      <c r="AV85" s="533"/>
      <c r="AW85" s="533"/>
      <c r="AX85" s="533"/>
      <c r="AY85" s="533"/>
      <c r="AZ85" s="533"/>
      <c r="BA85" s="533"/>
      <c r="BB85" s="533"/>
      <c r="BC85" s="533"/>
      <c r="BD85" s="533"/>
      <c r="BE85" s="533"/>
      <c r="BF85" s="533"/>
      <c r="BG85" s="533"/>
      <c r="BH85" s="533"/>
      <c r="BI85" s="533"/>
      <c r="BJ85" s="533"/>
      <c r="BK85" s="533"/>
      <c r="BL85" s="533"/>
      <c r="BM85" s="533"/>
      <c r="BN85" s="533"/>
      <c r="BO85" s="533"/>
      <c r="BP85" s="533"/>
      <c r="BQ85" s="533"/>
      <c r="BR85" s="533"/>
      <c r="BS85" s="533"/>
      <c r="BT85" s="533"/>
      <c r="BU85" s="534"/>
    </row>
    <row r="86" spans="9:73" s="150" customFormat="1" ht="21">
      <c r="I86" s="529"/>
      <c r="J86" s="530"/>
      <c r="K86" s="530"/>
      <c r="L86" s="530"/>
      <c r="M86" s="530"/>
      <c r="N86" s="530"/>
      <c r="O86" s="530"/>
      <c r="P86" s="530"/>
      <c r="Q86" s="530"/>
      <c r="R86" s="530"/>
      <c r="S86" s="530"/>
      <c r="T86" s="530"/>
      <c r="U86" s="531"/>
      <c r="V86" s="529"/>
      <c r="W86" s="530"/>
      <c r="X86" s="530"/>
      <c r="Y86" s="530"/>
      <c r="Z86" s="530"/>
      <c r="AA86" s="530"/>
      <c r="AB86" s="530"/>
      <c r="AC86" s="530"/>
      <c r="AD86" s="530"/>
      <c r="AE86" s="530"/>
      <c r="AF86" s="530"/>
      <c r="AG86" s="530"/>
      <c r="AH86" s="531"/>
      <c r="AI86" s="532"/>
      <c r="AJ86" s="533"/>
      <c r="AK86" s="533"/>
      <c r="AL86" s="533"/>
      <c r="AM86" s="533"/>
      <c r="AN86" s="533"/>
      <c r="AO86" s="533"/>
      <c r="AP86" s="533"/>
      <c r="AQ86" s="533"/>
      <c r="AR86" s="533"/>
      <c r="AS86" s="533"/>
      <c r="AT86" s="533"/>
      <c r="AU86" s="533"/>
      <c r="AV86" s="533"/>
      <c r="AW86" s="533"/>
      <c r="AX86" s="533"/>
      <c r="AY86" s="533"/>
      <c r="AZ86" s="533"/>
      <c r="BA86" s="533"/>
      <c r="BB86" s="533"/>
      <c r="BC86" s="533"/>
      <c r="BD86" s="533"/>
      <c r="BE86" s="533"/>
      <c r="BF86" s="533"/>
      <c r="BG86" s="533"/>
      <c r="BH86" s="533"/>
      <c r="BI86" s="533"/>
      <c r="BJ86" s="533"/>
      <c r="BK86" s="533"/>
      <c r="BL86" s="533"/>
      <c r="BM86" s="533"/>
      <c r="BN86" s="533"/>
      <c r="BO86" s="533"/>
      <c r="BP86" s="533"/>
      <c r="BQ86" s="533"/>
      <c r="BR86" s="533"/>
      <c r="BS86" s="533"/>
      <c r="BT86" s="533"/>
      <c r="BU86" s="534"/>
    </row>
    <row r="87" spans="9:73" s="150" customFormat="1" ht="21">
      <c r="I87" s="529"/>
      <c r="J87" s="530"/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1"/>
      <c r="V87" s="529"/>
      <c r="W87" s="530"/>
      <c r="X87" s="530"/>
      <c r="Y87" s="530"/>
      <c r="Z87" s="530"/>
      <c r="AA87" s="530"/>
      <c r="AB87" s="530"/>
      <c r="AC87" s="530"/>
      <c r="AD87" s="530"/>
      <c r="AE87" s="530"/>
      <c r="AF87" s="530"/>
      <c r="AG87" s="530"/>
      <c r="AH87" s="531"/>
      <c r="AI87" s="532"/>
      <c r="AJ87" s="533"/>
      <c r="AK87" s="533"/>
      <c r="AL87" s="533"/>
      <c r="AM87" s="533"/>
      <c r="AN87" s="533"/>
      <c r="AO87" s="533"/>
      <c r="AP87" s="533"/>
      <c r="AQ87" s="533"/>
      <c r="AR87" s="533"/>
      <c r="AS87" s="533"/>
      <c r="AT87" s="533"/>
      <c r="AU87" s="533"/>
      <c r="AV87" s="533"/>
      <c r="AW87" s="533"/>
      <c r="AX87" s="533"/>
      <c r="AY87" s="533"/>
      <c r="AZ87" s="533"/>
      <c r="BA87" s="533"/>
      <c r="BB87" s="533"/>
      <c r="BC87" s="533"/>
      <c r="BD87" s="533"/>
      <c r="BE87" s="533"/>
      <c r="BF87" s="533"/>
      <c r="BG87" s="533"/>
      <c r="BH87" s="533"/>
      <c r="BI87" s="533"/>
      <c r="BJ87" s="533"/>
      <c r="BK87" s="533"/>
      <c r="BL87" s="533"/>
      <c r="BM87" s="533"/>
      <c r="BN87" s="533"/>
      <c r="BO87" s="533"/>
      <c r="BP87" s="533"/>
      <c r="BQ87" s="533"/>
      <c r="BR87" s="533"/>
      <c r="BS87" s="533"/>
      <c r="BT87" s="533"/>
      <c r="BU87" s="534"/>
    </row>
    <row r="88" spans="9:73" s="150" customFormat="1" ht="21">
      <c r="I88" s="529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1"/>
      <c r="V88" s="529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1"/>
      <c r="AI88" s="532"/>
      <c r="AJ88" s="533"/>
      <c r="AK88" s="533"/>
      <c r="AL88" s="533"/>
      <c r="AM88" s="533"/>
      <c r="AN88" s="533"/>
      <c r="AO88" s="533"/>
      <c r="AP88" s="533"/>
      <c r="AQ88" s="533"/>
      <c r="AR88" s="533"/>
      <c r="AS88" s="533"/>
      <c r="AT88" s="533"/>
      <c r="AU88" s="533"/>
      <c r="AV88" s="533"/>
      <c r="AW88" s="533"/>
      <c r="AX88" s="533"/>
      <c r="AY88" s="533"/>
      <c r="AZ88" s="533"/>
      <c r="BA88" s="533"/>
      <c r="BB88" s="533"/>
      <c r="BC88" s="533"/>
      <c r="BD88" s="533"/>
      <c r="BE88" s="533"/>
      <c r="BF88" s="533"/>
      <c r="BG88" s="533"/>
      <c r="BH88" s="533"/>
      <c r="BI88" s="533"/>
      <c r="BJ88" s="533"/>
      <c r="BK88" s="533"/>
      <c r="BL88" s="533"/>
      <c r="BM88" s="533"/>
      <c r="BN88" s="533"/>
      <c r="BO88" s="533"/>
      <c r="BP88" s="533"/>
      <c r="BQ88" s="533"/>
      <c r="BR88" s="533"/>
      <c r="BS88" s="533"/>
      <c r="BT88" s="533"/>
      <c r="BU88" s="534"/>
    </row>
    <row r="89" spans="9:73" s="150" customFormat="1" ht="21">
      <c r="I89" s="529"/>
      <c r="J89" s="530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1"/>
      <c r="V89" s="529"/>
      <c r="W89" s="530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1"/>
      <c r="AI89" s="532"/>
      <c r="AJ89" s="533"/>
      <c r="AK89" s="533"/>
      <c r="AL89" s="533"/>
      <c r="AM89" s="533"/>
      <c r="AN89" s="533"/>
      <c r="AO89" s="533"/>
      <c r="AP89" s="533"/>
      <c r="AQ89" s="533"/>
      <c r="AR89" s="533"/>
      <c r="AS89" s="533"/>
      <c r="AT89" s="533"/>
      <c r="AU89" s="533"/>
      <c r="AV89" s="533"/>
      <c r="AW89" s="533"/>
      <c r="AX89" s="533"/>
      <c r="AY89" s="533"/>
      <c r="AZ89" s="533"/>
      <c r="BA89" s="533"/>
      <c r="BB89" s="533"/>
      <c r="BC89" s="533"/>
      <c r="BD89" s="533"/>
      <c r="BE89" s="533"/>
      <c r="BF89" s="533"/>
      <c r="BG89" s="533"/>
      <c r="BH89" s="533"/>
      <c r="BI89" s="533"/>
      <c r="BJ89" s="533"/>
      <c r="BK89" s="533"/>
      <c r="BL89" s="533"/>
      <c r="BM89" s="533"/>
      <c r="BN89" s="533"/>
      <c r="BO89" s="533"/>
      <c r="BP89" s="533"/>
      <c r="BQ89" s="533"/>
      <c r="BR89" s="533"/>
      <c r="BS89" s="533"/>
      <c r="BT89" s="533"/>
      <c r="BU89" s="534"/>
    </row>
    <row r="90" spans="9:73" s="150" customFormat="1" ht="21">
      <c r="I90" s="529"/>
      <c r="J90" s="530"/>
      <c r="K90" s="530"/>
      <c r="L90" s="530"/>
      <c r="M90" s="530"/>
      <c r="N90" s="530"/>
      <c r="O90" s="530"/>
      <c r="P90" s="530"/>
      <c r="Q90" s="530"/>
      <c r="R90" s="530"/>
      <c r="S90" s="530"/>
      <c r="T90" s="530"/>
      <c r="U90" s="531"/>
      <c r="V90" s="529"/>
      <c r="W90" s="530"/>
      <c r="X90" s="530"/>
      <c r="Y90" s="530"/>
      <c r="Z90" s="530"/>
      <c r="AA90" s="530"/>
      <c r="AB90" s="530"/>
      <c r="AC90" s="530"/>
      <c r="AD90" s="530"/>
      <c r="AE90" s="530"/>
      <c r="AF90" s="530"/>
      <c r="AG90" s="530"/>
      <c r="AH90" s="531"/>
      <c r="AI90" s="532"/>
      <c r="AJ90" s="533"/>
      <c r="AK90" s="533"/>
      <c r="AL90" s="533"/>
      <c r="AM90" s="533"/>
      <c r="AN90" s="533"/>
      <c r="AO90" s="533"/>
      <c r="AP90" s="533"/>
      <c r="AQ90" s="533"/>
      <c r="AR90" s="533"/>
      <c r="AS90" s="533"/>
      <c r="AT90" s="533"/>
      <c r="AU90" s="533"/>
      <c r="AV90" s="533"/>
      <c r="AW90" s="533"/>
      <c r="AX90" s="533"/>
      <c r="AY90" s="533"/>
      <c r="AZ90" s="533"/>
      <c r="BA90" s="533"/>
      <c r="BB90" s="533"/>
      <c r="BC90" s="533"/>
      <c r="BD90" s="533"/>
      <c r="BE90" s="533"/>
      <c r="BF90" s="533"/>
      <c r="BG90" s="533"/>
      <c r="BH90" s="533"/>
      <c r="BI90" s="533"/>
      <c r="BJ90" s="533"/>
      <c r="BK90" s="533"/>
      <c r="BL90" s="533"/>
      <c r="BM90" s="533"/>
      <c r="BN90" s="533"/>
      <c r="BO90" s="533"/>
      <c r="BP90" s="533"/>
      <c r="BQ90" s="533"/>
      <c r="BR90" s="533"/>
      <c r="BS90" s="533"/>
      <c r="BT90" s="533"/>
      <c r="BU90" s="534"/>
    </row>
    <row r="91" spans="9:73" s="150" customFormat="1" ht="21">
      <c r="I91" s="529"/>
      <c r="J91" s="530"/>
      <c r="K91" s="530"/>
      <c r="L91" s="530"/>
      <c r="M91" s="530"/>
      <c r="N91" s="530"/>
      <c r="O91" s="530"/>
      <c r="P91" s="530"/>
      <c r="Q91" s="530"/>
      <c r="R91" s="530"/>
      <c r="S91" s="530"/>
      <c r="T91" s="530"/>
      <c r="U91" s="531"/>
      <c r="V91" s="529"/>
      <c r="W91" s="530"/>
      <c r="X91" s="530"/>
      <c r="Y91" s="530"/>
      <c r="Z91" s="530"/>
      <c r="AA91" s="530"/>
      <c r="AB91" s="530"/>
      <c r="AC91" s="530"/>
      <c r="AD91" s="530"/>
      <c r="AE91" s="530"/>
      <c r="AF91" s="530"/>
      <c r="AG91" s="530"/>
      <c r="AH91" s="531"/>
      <c r="AI91" s="532"/>
      <c r="AJ91" s="533"/>
      <c r="AK91" s="533"/>
      <c r="AL91" s="533"/>
      <c r="AM91" s="533"/>
      <c r="AN91" s="533"/>
      <c r="AO91" s="533"/>
      <c r="AP91" s="533"/>
      <c r="AQ91" s="533"/>
      <c r="AR91" s="533"/>
      <c r="AS91" s="533"/>
      <c r="AT91" s="533"/>
      <c r="AU91" s="533"/>
      <c r="AV91" s="533"/>
      <c r="AW91" s="533"/>
      <c r="AX91" s="533"/>
      <c r="AY91" s="533"/>
      <c r="AZ91" s="533"/>
      <c r="BA91" s="533"/>
      <c r="BB91" s="533"/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3"/>
      <c r="BN91" s="533"/>
      <c r="BO91" s="533"/>
      <c r="BP91" s="533"/>
      <c r="BQ91" s="533"/>
      <c r="BR91" s="533"/>
      <c r="BS91" s="533"/>
      <c r="BT91" s="533"/>
      <c r="BU91" s="534"/>
    </row>
    <row r="92" spans="9:73" s="150" customFormat="1" ht="21">
      <c r="I92" s="529"/>
      <c r="J92" s="530"/>
      <c r="K92" s="530"/>
      <c r="L92" s="530"/>
      <c r="M92" s="530"/>
      <c r="N92" s="530"/>
      <c r="O92" s="530"/>
      <c r="P92" s="530"/>
      <c r="Q92" s="530"/>
      <c r="R92" s="530"/>
      <c r="S92" s="530"/>
      <c r="T92" s="530"/>
      <c r="U92" s="531"/>
      <c r="V92" s="529"/>
      <c r="W92" s="530"/>
      <c r="X92" s="530"/>
      <c r="Y92" s="530"/>
      <c r="Z92" s="530"/>
      <c r="AA92" s="530"/>
      <c r="AB92" s="530"/>
      <c r="AC92" s="530"/>
      <c r="AD92" s="530"/>
      <c r="AE92" s="530"/>
      <c r="AF92" s="530"/>
      <c r="AG92" s="530"/>
      <c r="AH92" s="531"/>
      <c r="AI92" s="532"/>
      <c r="AJ92" s="533"/>
      <c r="AK92" s="533"/>
      <c r="AL92" s="533"/>
      <c r="AM92" s="533"/>
      <c r="AN92" s="533"/>
      <c r="AO92" s="533"/>
      <c r="AP92" s="533"/>
      <c r="AQ92" s="533"/>
      <c r="AR92" s="533"/>
      <c r="AS92" s="533"/>
      <c r="AT92" s="533"/>
      <c r="AU92" s="533"/>
      <c r="AV92" s="533"/>
      <c r="AW92" s="533"/>
      <c r="AX92" s="533"/>
      <c r="AY92" s="533"/>
      <c r="AZ92" s="533"/>
      <c r="BA92" s="533"/>
      <c r="BB92" s="533"/>
      <c r="BC92" s="533"/>
      <c r="BD92" s="533"/>
      <c r="BE92" s="533"/>
      <c r="BF92" s="533"/>
      <c r="BG92" s="533"/>
      <c r="BH92" s="533"/>
      <c r="BI92" s="533"/>
      <c r="BJ92" s="533"/>
      <c r="BK92" s="533"/>
      <c r="BL92" s="533"/>
      <c r="BM92" s="533"/>
      <c r="BN92" s="533"/>
      <c r="BO92" s="533"/>
      <c r="BP92" s="533"/>
      <c r="BQ92" s="533"/>
      <c r="BR92" s="533"/>
      <c r="BS92" s="533"/>
      <c r="BT92" s="533"/>
      <c r="BU92" s="534"/>
    </row>
    <row r="93" spans="9:73" s="150" customFormat="1" ht="21">
      <c r="I93" s="529"/>
      <c r="J93" s="530"/>
      <c r="K93" s="530"/>
      <c r="L93" s="530"/>
      <c r="M93" s="530"/>
      <c r="N93" s="530"/>
      <c r="O93" s="530"/>
      <c r="P93" s="530"/>
      <c r="Q93" s="530"/>
      <c r="R93" s="530"/>
      <c r="S93" s="530"/>
      <c r="T93" s="530"/>
      <c r="U93" s="531"/>
      <c r="V93" s="529"/>
      <c r="W93" s="530"/>
      <c r="X93" s="530"/>
      <c r="Y93" s="530"/>
      <c r="Z93" s="530"/>
      <c r="AA93" s="530"/>
      <c r="AB93" s="530"/>
      <c r="AC93" s="530"/>
      <c r="AD93" s="530"/>
      <c r="AE93" s="530"/>
      <c r="AF93" s="530"/>
      <c r="AG93" s="530"/>
      <c r="AH93" s="531"/>
      <c r="AI93" s="532"/>
      <c r="AJ93" s="533"/>
      <c r="AK93" s="533"/>
      <c r="AL93" s="533"/>
      <c r="AM93" s="533"/>
      <c r="AN93" s="533"/>
      <c r="AO93" s="533"/>
      <c r="AP93" s="533"/>
      <c r="AQ93" s="533"/>
      <c r="AR93" s="533"/>
      <c r="AS93" s="533"/>
      <c r="AT93" s="533"/>
      <c r="AU93" s="533"/>
      <c r="AV93" s="533"/>
      <c r="AW93" s="533"/>
      <c r="AX93" s="533"/>
      <c r="AY93" s="533"/>
      <c r="AZ93" s="533"/>
      <c r="BA93" s="533"/>
      <c r="BB93" s="533"/>
      <c r="BC93" s="533"/>
      <c r="BD93" s="533"/>
      <c r="BE93" s="533"/>
      <c r="BF93" s="533"/>
      <c r="BG93" s="533"/>
      <c r="BH93" s="533"/>
      <c r="BI93" s="533"/>
      <c r="BJ93" s="533"/>
      <c r="BK93" s="533"/>
      <c r="BL93" s="533"/>
      <c r="BM93" s="533"/>
      <c r="BN93" s="533"/>
      <c r="BO93" s="533"/>
      <c r="BP93" s="533"/>
      <c r="BQ93" s="533"/>
      <c r="BR93" s="533"/>
      <c r="BS93" s="533"/>
      <c r="BT93" s="533"/>
      <c r="BU93" s="534"/>
    </row>
    <row r="94" spans="9:73" s="150" customFormat="1" ht="21">
      <c r="I94" s="529"/>
      <c r="J94" s="530"/>
      <c r="K94" s="530"/>
      <c r="L94" s="530"/>
      <c r="M94" s="530"/>
      <c r="N94" s="530"/>
      <c r="O94" s="530"/>
      <c r="P94" s="530"/>
      <c r="Q94" s="530"/>
      <c r="R94" s="530"/>
      <c r="S94" s="530"/>
      <c r="T94" s="530"/>
      <c r="U94" s="531"/>
      <c r="V94" s="529"/>
      <c r="W94" s="530"/>
      <c r="X94" s="530"/>
      <c r="Y94" s="530"/>
      <c r="Z94" s="530"/>
      <c r="AA94" s="530"/>
      <c r="AB94" s="530"/>
      <c r="AC94" s="530"/>
      <c r="AD94" s="530"/>
      <c r="AE94" s="530"/>
      <c r="AF94" s="530"/>
      <c r="AG94" s="530"/>
      <c r="AH94" s="531"/>
      <c r="AI94" s="532"/>
      <c r="AJ94" s="533"/>
      <c r="AK94" s="533"/>
      <c r="AL94" s="533"/>
      <c r="AM94" s="533"/>
      <c r="AN94" s="533"/>
      <c r="AO94" s="533"/>
      <c r="AP94" s="533"/>
      <c r="AQ94" s="533"/>
      <c r="AR94" s="533"/>
      <c r="AS94" s="533"/>
      <c r="AT94" s="533"/>
      <c r="AU94" s="533"/>
      <c r="AV94" s="533"/>
      <c r="AW94" s="533"/>
      <c r="AX94" s="533"/>
      <c r="AY94" s="533"/>
      <c r="AZ94" s="533"/>
      <c r="BA94" s="533"/>
      <c r="BB94" s="533"/>
      <c r="BC94" s="533"/>
      <c r="BD94" s="533"/>
      <c r="BE94" s="533"/>
      <c r="BF94" s="533"/>
      <c r="BG94" s="533"/>
      <c r="BH94" s="533"/>
      <c r="BI94" s="533"/>
      <c r="BJ94" s="533"/>
      <c r="BK94" s="533"/>
      <c r="BL94" s="533"/>
      <c r="BM94" s="533"/>
      <c r="BN94" s="533"/>
      <c r="BO94" s="533"/>
      <c r="BP94" s="533"/>
      <c r="BQ94" s="533"/>
      <c r="BR94" s="533"/>
      <c r="BS94" s="533"/>
      <c r="BT94" s="533"/>
      <c r="BU94" s="534"/>
    </row>
    <row r="95" spans="9:73" s="150" customFormat="1" ht="21">
      <c r="I95" s="529"/>
      <c r="J95" s="530"/>
      <c r="K95" s="530"/>
      <c r="L95" s="530"/>
      <c r="M95" s="530"/>
      <c r="N95" s="530"/>
      <c r="O95" s="530"/>
      <c r="P95" s="530"/>
      <c r="Q95" s="530"/>
      <c r="R95" s="530"/>
      <c r="S95" s="530"/>
      <c r="T95" s="530"/>
      <c r="U95" s="531"/>
      <c r="V95" s="529"/>
      <c r="W95" s="530"/>
      <c r="X95" s="530"/>
      <c r="Y95" s="530"/>
      <c r="Z95" s="530"/>
      <c r="AA95" s="530"/>
      <c r="AB95" s="530"/>
      <c r="AC95" s="530"/>
      <c r="AD95" s="530"/>
      <c r="AE95" s="530"/>
      <c r="AF95" s="530"/>
      <c r="AG95" s="530"/>
      <c r="AH95" s="531"/>
      <c r="AI95" s="532"/>
      <c r="AJ95" s="533"/>
      <c r="AK95" s="533"/>
      <c r="AL95" s="533"/>
      <c r="AM95" s="533"/>
      <c r="AN95" s="533"/>
      <c r="AO95" s="533"/>
      <c r="AP95" s="533"/>
      <c r="AQ95" s="533"/>
      <c r="AR95" s="533"/>
      <c r="AS95" s="533"/>
      <c r="AT95" s="533"/>
      <c r="AU95" s="533"/>
      <c r="AV95" s="533"/>
      <c r="AW95" s="533"/>
      <c r="AX95" s="533"/>
      <c r="AY95" s="533"/>
      <c r="AZ95" s="533"/>
      <c r="BA95" s="533"/>
      <c r="BB95" s="533"/>
      <c r="BC95" s="533"/>
      <c r="BD95" s="533"/>
      <c r="BE95" s="533"/>
      <c r="BF95" s="533"/>
      <c r="BG95" s="533"/>
      <c r="BH95" s="533"/>
      <c r="BI95" s="533"/>
      <c r="BJ95" s="533"/>
      <c r="BK95" s="533"/>
      <c r="BL95" s="533"/>
      <c r="BM95" s="533"/>
      <c r="BN95" s="533"/>
      <c r="BO95" s="533"/>
      <c r="BP95" s="533"/>
      <c r="BQ95" s="533"/>
      <c r="BR95" s="533"/>
      <c r="BS95" s="533"/>
      <c r="BT95" s="533"/>
      <c r="BU95" s="534"/>
    </row>
    <row r="96" spans="9:73" s="150" customFormat="1" ht="21">
      <c r="I96" s="529"/>
      <c r="J96" s="530"/>
      <c r="K96" s="530"/>
      <c r="L96" s="530"/>
      <c r="M96" s="530"/>
      <c r="N96" s="530"/>
      <c r="O96" s="530"/>
      <c r="P96" s="530"/>
      <c r="Q96" s="530"/>
      <c r="R96" s="530"/>
      <c r="S96" s="530"/>
      <c r="T96" s="530"/>
      <c r="U96" s="531"/>
      <c r="V96" s="529"/>
      <c r="W96" s="530"/>
      <c r="X96" s="530"/>
      <c r="Y96" s="530"/>
      <c r="Z96" s="530"/>
      <c r="AA96" s="530"/>
      <c r="AB96" s="530"/>
      <c r="AC96" s="530"/>
      <c r="AD96" s="530"/>
      <c r="AE96" s="530"/>
      <c r="AF96" s="530"/>
      <c r="AG96" s="530"/>
      <c r="AH96" s="531"/>
      <c r="AI96" s="532"/>
      <c r="AJ96" s="533"/>
      <c r="AK96" s="533"/>
      <c r="AL96" s="533"/>
      <c r="AM96" s="533"/>
      <c r="AN96" s="533"/>
      <c r="AO96" s="533"/>
      <c r="AP96" s="533"/>
      <c r="AQ96" s="533"/>
      <c r="AR96" s="533"/>
      <c r="AS96" s="533"/>
      <c r="AT96" s="533"/>
      <c r="AU96" s="533"/>
      <c r="AV96" s="533"/>
      <c r="AW96" s="533"/>
      <c r="AX96" s="533"/>
      <c r="AY96" s="533"/>
      <c r="AZ96" s="533"/>
      <c r="BA96" s="533"/>
      <c r="BB96" s="533"/>
      <c r="BC96" s="533"/>
      <c r="BD96" s="533"/>
      <c r="BE96" s="533"/>
      <c r="BF96" s="533"/>
      <c r="BG96" s="533"/>
      <c r="BH96" s="533"/>
      <c r="BI96" s="533"/>
      <c r="BJ96" s="533"/>
      <c r="BK96" s="533"/>
      <c r="BL96" s="533"/>
      <c r="BM96" s="533"/>
      <c r="BN96" s="533"/>
      <c r="BO96" s="533"/>
      <c r="BP96" s="533"/>
      <c r="BQ96" s="533"/>
      <c r="BR96" s="533"/>
      <c r="BS96" s="533"/>
      <c r="BT96" s="533"/>
      <c r="BU96" s="534"/>
    </row>
    <row r="97" spans="9:73" s="150" customFormat="1" ht="21">
      <c r="I97" s="529"/>
      <c r="J97" s="530"/>
      <c r="K97" s="530"/>
      <c r="L97" s="530"/>
      <c r="M97" s="530"/>
      <c r="N97" s="530"/>
      <c r="O97" s="530"/>
      <c r="P97" s="530"/>
      <c r="Q97" s="530"/>
      <c r="R97" s="530"/>
      <c r="S97" s="530"/>
      <c r="T97" s="530"/>
      <c r="U97" s="531"/>
      <c r="V97" s="529"/>
      <c r="W97" s="530"/>
      <c r="X97" s="530"/>
      <c r="Y97" s="530"/>
      <c r="Z97" s="530"/>
      <c r="AA97" s="530"/>
      <c r="AB97" s="530"/>
      <c r="AC97" s="530"/>
      <c r="AD97" s="530"/>
      <c r="AE97" s="530"/>
      <c r="AF97" s="530"/>
      <c r="AG97" s="530"/>
      <c r="AH97" s="531"/>
      <c r="AI97" s="532"/>
      <c r="AJ97" s="533"/>
      <c r="AK97" s="533"/>
      <c r="AL97" s="533"/>
      <c r="AM97" s="533"/>
      <c r="AN97" s="533"/>
      <c r="AO97" s="533"/>
      <c r="AP97" s="533"/>
      <c r="AQ97" s="533"/>
      <c r="AR97" s="533"/>
      <c r="AS97" s="533"/>
      <c r="AT97" s="533"/>
      <c r="AU97" s="533"/>
      <c r="AV97" s="533"/>
      <c r="AW97" s="533"/>
      <c r="AX97" s="533"/>
      <c r="AY97" s="533"/>
      <c r="AZ97" s="533"/>
      <c r="BA97" s="533"/>
      <c r="BB97" s="533"/>
      <c r="BC97" s="533"/>
      <c r="BD97" s="533"/>
      <c r="BE97" s="533"/>
      <c r="BF97" s="533"/>
      <c r="BG97" s="533"/>
      <c r="BH97" s="533"/>
      <c r="BI97" s="533"/>
      <c r="BJ97" s="533"/>
      <c r="BK97" s="533"/>
      <c r="BL97" s="533"/>
      <c r="BM97" s="533"/>
      <c r="BN97" s="533"/>
      <c r="BO97" s="533"/>
      <c r="BP97" s="533"/>
      <c r="BQ97" s="533"/>
      <c r="BR97" s="533"/>
      <c r="BS97" s="533"/>
      <c r="BT97" s="533"/>
      <c r="BU97" s="534"/>
    </row>
    <row r="98" spans="9:73" s="150" customFormat="1" ht="21">
      <c r="I98" s="529"/>
      <c r="J98" s="530"/>
      <c r="K98" s="530"/>
      <c r="L98" s="530"/>
      <c r="M98" s="530"/>
      <c r="N98" s="530"/>
      <c r="O98" s="530"/>
      <c r="P98" s="530"/>
      <c r="Q98" s="530"/>
      <c r="R98" s="530"/>
      <c r="S98" s="530"/>
      <c r="T98" s="530"/>
      <c r="U98" s="531"/>
      <c r="V98" s="529"/>
      <c r="W98" s="530"/>
      <c r="X98" s="530"/>
      <c r="Y98" s="530"/>
      <c r="Z98" s="530"/>
      <c r="AA98" s="530"/>
      <c r="AB98" s="530"/>
      <c r="AC98" s="530"/>
      <c r="AD98" s="530"/>
      <c r="AE98" s="530"/>
      <c r="AF98" s="530"/>
      <c r="AG98" s="530"/>
      <c r="AH98" s="531"/>
      <c r="AI98" s="532"/>
      <c r="AJ98" s="533"/>
      <c r="AK98" s="533"/>
      <c r="AL98" s="533"/>
      <c r="AM98" s="533"/>
      <c r="AN98" s="533"/>
      <c r="AO98" s="533"/>
      <c r="AP98" s="533"/>
      <c r="AQ98" s="533"/>
      <c r="AR98" s="533"/>
      <c r="AS98" s="533"/>
      <c r="AT98" s="533"/>
      <c r="AU98" s="533"/>
      <c r="AV98" s="533"/>
      <c r="AW98" s="533"/>
      <c r="AX98" s="533"/>
      <c r="AY98" s="533"/>
      <c r="AZ98" s="533"/>
      <c r="BA98" s="533"/>
      <c r="BB98" s="533"/>
      <c r="BC98" s="533"/>
      <c r="BD98" s="533"/>
      <c r="BE98" s="533"/>
      <c r="BF98" s="533"/>
      <c r="BG98" s="533"/>
      <c r="BH98" s="533"/>
      <c r="BI98" s="533"/>
      <c r="BJ98" s="533"/>
      <c r="BK98" s="533"/>
      <c r="BL98" s="533"/>
      <c r="BM98" s="533"/>
      <c r="BN98" s="533"/>
      <c r="BO98" s="533"/>
      <c r="BP98" s="533"/>
      <c r="BQ98" s="533"/>
      <c r="BR98" s="533"/>
      <c r="BS98" s="533"/>
      <c r="BT98" s="533"/>
      <c r="BU98" s="534"/>
    </row>
    <row r="99" spans="9:73" s="150" customFormat="1" ht="21">
      <c r="I99" s="529"/>
      <c r="J99" s="530"/>
      <c r="K99" s="530"/>
      <c r="L99" s="530"/>
      <c r="M99" s="530"/>
      <c r="N99" s="530"/>
      <c r="O99" s="530"/>
      <c r="P99" s="530"/>
      <c r="Q99" s="530"/>
      <c r="R99" s="530"/>
      <c r="S99" s="530"/>
      <c r="T99" s="530"/>
      <c r="U99" s="531"/>
      <c r="V99" s="529"/>
      <c r="W99" s="530"/>
      <c r="X99" s="530"/>
      <c r="Y99" s="530"/>
      <c r="Z99" s="530"/>
      <c r="AA99" s="530"/>
      <c r="AB99" s="530"/>
      <c r="AC99" s="530"/>
      <c r="AD99" s="530"/>
      <c r="AE99" s="530"/>
      <c r="AF99" s="530"/>
      <c r="AG99" s="530"/>
      <c r="AH99" s="531"/>
      <c r="AI99" s="532"/>
      <c r="AJ99" s="533"/>
      <c r="AK99" s="533"/>
      <c r="AL99" s="533"/>
      <c r="AM99" s="533"/>
      <c r="AN99" s="533"/>
      <c r="AO99" s="533"/>
      <c r="AP99" s="533"/>
      <c r="AQ99" s="533"/>
      <c r="AR99" s="533"/>
      <c r="AS99" s="533"/>
      <c r="AT99" s="533"/>
      <c r="AU99" s="533"/>
      <c r="AV99" s="533"/>
      <c r="AW99" s="533"/>
      <c r="AX99" s="533"/>
      <c r="AY99" s="533"/>
      <c r="AZ99" s="533"/>
      <c r="BA99" s="533"/>
      <c r="BB99" s="533"/>
      <c r="BC99" s="533"/>
      <c r="BD99" s="533"/>
      <c r="BE99" s="533"/>
      <c r="BF99" s="533"/>
      <c r="BG99" s="533"/>
      <c r="BH99" s="533"/>
      <c r="BI99" s="533"/>
      <c r="BJ99" s="533"/>
      <c r="BK99" s="533"/>
      <c r="BL99" s="533"/>
      <c r="BM99" s="533"/>
      <c r="BN99" s="533"/>
      <c r="BO99" s="533"/>
      <c r="BP99" s="533"/>
      <c r="BQ99" s="533"/>
      <c r="BR99" s="533"/>
      <c r="BS99" s="533"/>
      <c r="BT99" s="533"/>
      <c r="BU99" s="534"/>
    </row>
    <row r="100" spans="9:73" s="150" customFormat="1" ht="21">
      <c r="I100" s="529"/>
      <c r="J100" s="530"/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1"/>
      <c r="V100" s="529"/>
      <c r="W100" s="530"/>
      <c r="X100" s="530"/>
      <c r="Y100" s="530"/>
      <c r="Z100" s="530"/>
      <c r="AA100" s="530"/>
      <c r="AB100" s="530"/>
      <c r="AC100" s="530"/>
      <c r="AD100" s="530"/>
      <c r="AE100" s="530"/>
      <c r="AF100" s="530"/>
      <c r="AG100" s="530"/>
      <c r="AH100" s="531"/>
      <c r="AI100" s="532"/>
      <c r="AJ100" s="533"/>
      <c r="AK100" s="533"/>
      <c r="AL100" s="533"/>
      <c r="AM100" s="533"/>
      <c r="AN100" s="533"/>
      <c r="AO100" s="533"/>
      <c r="AP100" s="533"/>
      <c r="AQ100" s="533"/>
      <c r="AR100" s="533"/>
      <c r="AS100" s="533"/>
      <c r="AT100" s="533"/>
      <c r="AU100" s="533"/>
      <c r="AV100" s="533"/>
      <c r="AW100" s="533"/>
      <c r="AX100" s="533"/>
      <c r="AY100" s="533"/>
      <c r="AZ100" s="533"/>
      <c r="BA100" s="533"/>
      <c r="BB100" s="533"/>
      <c r="BC100" s="533"/>
      <c r="BD100" s="533"/>
      <c r="BE100" s="533"/>
      <c r="BF100" s="533"/>
      <c r="BG100" s="533"/>
      <c r="BH100" s="533"/>
      <c r="BI100" s="533"/>
      <c r="BJ100" s="533"/>
      <c r="BK100" s="533"/>
      <c r="BL100" s="533"/>
      <c r="BM100" s="533"/>
      <c r="BN100" s="533"/>
      <c r="BO100" s="533"/>
      <c r="BP100" s="533"/>
      <c r="BQ100" s="533"/>
      <c r="BR100" s="533"/>
      <c r="BS100" s="533"/>
      <c r="BT100" s="533"/>
      <c r="BU100" s="534"/>
    </row>
    <row r="101" spans="9:73" s="150" customFormat="1" ht="21">
      <c r="I101" s="529"/>
      <c r="J101" s="530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1"/>
      <c r="V101" s="529"/>
      <c r="W101" s="530"/>
      <c r="X101" s="530"/>
      <c r="Y101" s="530"/>
      <c r="Z101" s="530"/>
      <c r="AA101" s="530"/>
      <c r="AB101" s="530"/>
      <c r="AC101" s="530"/>
      <c r="AD101" s="530"/>
      <c r="AE101" s="530"/>
      <c r="AF101" s="530"/>
      <c r="AG101" s="530"/>
      <c r="AH101" s="531"/>
      <c r="AI101" s="532"/>
      <c r="AJ101" s="533"/>
      <c r="AK101" s="533"/>
      <c r="AL101" s="533"/>
      <c r="AM101" s="533"/>
      <c r="AN101" s="533"/>
      <c r="AO101" s="533"/>
      <c r="AP101" s="533"/>
      <c r="AQ101" s="533"/>
      <c r="AR101" s="533"/>
      <c r="AS101" s="533"/>
      <c r="AT101" s="533"/>
      <c r="AU101" s="533"/>
      <c r="AV101" s="533"/>
      <c r="AW101" s="533"/>
      <c r="AX101" s="533"/>
      <c r="AY101" s="533"/>
      <c r="AZ101" s="533"/>
      <c r="BA101" s="533"/>
      <c r="BB101" s="533"/>
      <c r="BC101" s="533"/>
      <c r="BD101" s="533"/>
      <c r="BE101" s="533"/>
      <c r="BF101" s="533"/>
      <c r="BG101" s="533"/>
      <c r="BH101" s="533"/>
      <c r="BI101" s="533"/>
      <c r="BJ101" s="533"/>
      <c r="BK101" s="533"/>
      <c r="BL101" s="533"/>
      <c r="BM101" s="533"/>
      <c r="BN101" s="533"/>
      <c r="BO101" s="533"/>
      <c r="BP101" s="533"/>
      <c r="BQ101" s="533"/>
      <c r="BR101" s="533"/>
      <c r="BS101" s="533"/>
      <c r="BT101" s="533"/>
      <c r="BU101" s="534"/>
    </row>
    <row r="102" spans="9:73" s="150" customFormat="1" ht="21">
      <c r="I102" s="529"/>
      <c r="J102" s="530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1"/>
      <c r="V102" s="529"/>
      <c r="W102" s="530"/>
      <c r="X102" s="530"/>
      <c r="Y102" s="530"/>
      <c r="Z102" s="530"/>
      <c r="AA102" s="530"/>
      <c r="AB102" s="530"/>
      <c r="AC102" s="530"/>
      <c r="AD102" s="530"/>
      <c r="AE102" s="530"/>
      <c r="AF102" s="530"/>
      <c r="AG102" s="530"/>
      <c r="AH102" s="531"/>
      <c r="AI102" s="532"/>
      <c r="AJ102" s="533"/>
      <c r="AK102" s="533"/>
      <c r="AL102" s="533"/>
      <c r="AM102" s="533"/>
      <c r="AN102" s="533"/>
      <c r="AO102" s="533"/>
      <c r="AP102" s="533"/>
      <c r="AQ102" s="533"/>
      <c r="AR102" s="533"/>
      <c r="AS102" s="533"/>
      <c r="AT102" s="533"/>
      <c r="AU102" s="533"/>
      <c r="AV102" s="533"/>
      <c r="AW102" s="533"/>
      <c r="AX102" s="533"/>
      <c r="AY102" s="533"/>
      <c r="AZ102" s="533"/>
      <c r="BA102" s="533"/>
      <c r="BB102" s="533"/>
      <c r="BC102" s="533"/>
      <c r="BD102" s="533"/>
      <c r="BE102" s="533"/>
      <c r="BF102" s="533"/>
      <c r="BG102" s="533"/>
      <c r="BH102" s="533"/>
      <c r="BI102" s="533"/>
      <c r="BJ102" s="533"/>
      <c r="BK102" s="533"/>
      <c r="BL102" s="533"/>
      <c r="BM102" s="533"/>
      <c r="BN102" s="533"/>
      <c r="BO102" s="533"/>
      <c r="BP102" s="533"/>
      <c r="BQ102" s="533"/>
      <c r="BR102" s="533"/>
      <c r="BS102" s="533"/>
      <c r="BT102" s="533"/>
      <c r="BU102" s="534"/>
    </row>
    <row r="103" spans="9:73" s="150" customFormat="1" ht="21">
      <c r="I103" s="529"/>
      <c r="J103" s="530"/>
      <c r="K103" s="530"/>
      <c r="L103" s="530"/>
      <c r="M103" s="530"/>
      <c r="N103" s="530"/>
      <c r="O103" s="530"/>
      <c r="P103" s="530"/>
      <c r="Q103" s="530"/>
      <c r="R103" s="530"/>
      <c r="S103" s="530"/>
      <c r="T103" s="530"/>
      <c r="U103" s="531"/>
      <c r="V103" s="529"/>
      <c r="W103" s="530"/>
      <c r="X103" s="530"/>
      <c r="Y103" s="530"/>
      <c r="Z103" s="530"/>
      <c r="AA103" s="530"/>
      <c r="AB103" s="530"/>
      <c r="AC103" s="530"/>
      <c r="AD103" s="530"/>
      <c r="AE103" s="530"/>
      <c r="AF103" s="530"/>
      <c r="AG103" s="530"/>
      <c r="AH103" s="531"/>
      <c r="AI103" s="532"/>
      <c r="AJ103" s="533"/>
      <c r="AK103" s="533"/>
      <c r="AL103" s="533"/>
      <c r="AM103" s="533"/>
      <c r="AN103" s="533"/>
      <c r="AO103" s="533"/>
      <c r="AP103" s="533"/>
      <c r="AQ103" s="533"/>
      <c r="AR103" s="533"/>
      <c r="AS103" s="533"/>
      <c r="AT103" s="533"/>
      <c r="AU103" s="533"/>
      <c r="AV103" s="533"/>
      <c r="AW103" s="533"/>
      <c r="AX103" s="533"/>
      <c r="AY103" s="533"/>
      <c r="AZ103" s="533"/>
      <c r="BA103" s="533"/>
      <c r="BB103" s="533"/>
      <c r="BC103" s="533"/>
      <c r="BD103" s="533"/>
      <c r="BE103" s="533"/>
      <c r="BF103" s="533"/>
      <c r="BG103" s="533"/>
      <c r="BH103" s="533"/>
      <c r="BI103" s="533"/>
      <c r="BJ103" s="533"/>
      <c r="BK103" s="533"/>
      <c r="BL103" s="533"/>
      <c r="BM103" s="533"/>
      <c r="BN103" s="533"/>
      <c r="BO103" s="533"/>
      <c r="BP103" s="533"/>
      <c r="BQ103" s="533"/>
      <c r="BR103" s="533"/>
      <c r="BS103" s="533"/>
      <c r="BT103" s="533"/>
      <c r="BU103" s="534"/>
    </row>
    <row r="104" spans="9:73" s="150" customFormat="1" ht="21">
      <c r="I104" s="529"/>
      <c r="J104" s="530"/>
      <c r="K104" s="530"/>
      <c r="L104" s="530"/>
      <c r="M104" s="530"/>
      <c r="N104" s="530"/>
      <c r="O104" s="530"/>
      <c r="P104" s="530"/>
      <c r="Q104" s="530"/>
      <c r="R104" s="530"/>
      <c r="S104" s="530"/>
      <c r="T104" s="530"/>
      <c r="U104" s="531"/>
      <c r="V104" s="529"/>
      <c r="W104" s="530"/>
      <c r="X104" s="530"/>
      <c r="Y104" s="530"/>
      <c r="Z104" s="530"/>
      <c r="AA104" s="530"/>
      <c r="AB104" s="530"/>
      <c r="AC104" s="530"/>
      <c r="AD104" s="530"/>
      <c r="AE104" s="530"/>
      <c r="AF104" s="530"/>
      <c r="AG104" s="530"/>
      <c r="AH104" s="531"/>
      <c r="AI104" s="532"/>
      <c r="AJ104" s="533"/>
      <c r="AK104" s="533"/>
      <c r="AL104" s="533"/>
      <c r="AM104" s="533"/>
      <c r="AN104" s="533"/>
      <c r="AO104" s="533"/>
      <c r="AP104" s="533"/>
      <c r="AQ104" s="533"/>
      <c r="AR104" s="533"/>
      <c r="AS104" s="533"/>
      <c r="AT104" s="533"/>
      <c r="AU104" s="533"/>
      <c r="AV104" s="533"/>
      <c r="AW104" s="533"/>
      <c r="AX104" s="533"/>
      <c r="AY104" s="533"/>
      <c r="AZ104" s="533"/>
      <c r="BA104" s="533"/>
      <c r="BB104" s="533"/>
      <c r="BC104" s="533"/>
      <c r="BD104" s="533"/>
      <c r="BE104" s="533"/>
      <c r="BF104" s="533"/>
      <c r="BG104" s="533"/>
      <c r="BH104" s="533"/>
      <c r="BI104" s="533"/>
      <c r="BJ104" s="533"/>
      <c r="BK104" s="533"/>
      <c r="BL104" s="533"/>
      <c r="BM104" s="533"/>
      <c r="BN104" s="533"/>
      <c r="BO104" s="533"/>
      <c r="BP104" s="533"/>
      <c r="BQ104" s="533"/>
      <c r="BR104" s="533"/>
      <c r="BS104" s="533"/>
      <c r="BT104" s="533"/>
      <c r="BU104" s="534"/>
    </row>
    <row r="105" spans="9:73" s="150" customFormat="1" ht="21">
      <c r="I105" s="529"/>
      <c r="J105" s="530"/>
      <c r="K105" s="530"/>
      <c r="L105" s="530"/>
      <c r="M105" s="530"/>
      <c r="N105" s="530"/>
      <c r="O105" s="530"/>
      <c r="P105" s="530"/>
      <c r="Q105" s="530"/>
      <c r="R105" s="530"/>
      <c r="S105" s="530"/>
      <c r="T105" s="530"/>
      <c r="U105" s="531"/>
      <c r="V105" s="529"/>
      <c r="W105" s="530"/>
      <c r="X105" s="530"/>
      <c r="Y105" s="530"/>
      <c r="Z105" s="530"/>
      <c r="AA105" s="530"/>
      <c r="AB105" s="530"/>
      <c r="AC105" s="530"/>
      <c r="AD105" s="530"/>
      <c r="AE105" s="530"/>
      <c r="AF105" s="530"/>
      <c r="AG105" s="530"/>
      <c r="AH105" s="531"/>
      <c r="AI105" s="532"/>
      <c r="AJ105" s="533"/>
      <c r="AK105" s="533"/>
      <c r="AL105" s="533"/>
      <c r="AM105" s="533"/>
      <c r="AN105" s="533"/>
      <c r="AO105" s="533"/>
      <c r="AP105" s="533"/>
      <c r="AQ105" s="533"/>
      <c r="AR105" s="533"/>
      <c r="AS105" s="533"/>
      <c r="AT105" s="533"/>
      <c r="AU105" s="533"/>
      <c r="AV105" s="533"/>
      <c r="AW105" s="533"/>
      <c r="AX105" s="533"/>
      <c r="AY105" s="533"/>
      <c r="AZ105" s="533"/>
      <c r="BA105" s="533"/>
      <c r="BB105" s="533"/>
      <c r="BC105" s="533"/>
      <c r="BD105" s="533"/>
      <c r="BE105" s="533"/>
      <c r="BF105" s="533"/>
      <c r="BG105" s="533"/>
      <c r="BH105" s="533"/>
      <c r="BI105" s="533"/>
      <c r="BJ105" s="533"/>
      <c r="BK105" s="533"/>
      <c r="BL105" s="533"/>
      <c r="BM105" s="533"/>
      <c r="BN105" s="533"/>
      <c r="BO105" s="533"/>
      <c r="BP105" s="533"/>
      <c r="BQ105" s="533"/>
      <c r="BR105" s="533"/>
      <c r="BS105" s="533"/>
      <c r="BT105" s="533"/>
      <c r="BU105" s="534"/>
    </row>
    <row r="106" spans="9:73" s="150" customFormat="1" ht="21">
      <c r="I106" s="529"/>
      <c r="J106" s="530"/>
      <c r="K106" s="530"/>
      <c r="L106" s="530"/>
      <c r="M106" s="530"/>
      <c r="N106" s="530"/>
      <c r="O106" s="530"/>
      <c r="P106" s="530"/>
      <c r="Q106" s="530"/>
      <c r="R106" s="530"/>
      <c r="S106" s="530"/>
      <c r="T106" s="530"/>
      <c r="U106" s="531"/>
      <c r="V106" s="529"/>
      <c r="W106" s="530"/>
      <c r="X106" s="530"/>
      <c r="Y106" s="530"/>
      <c r="Z106" s="530"/>
      <c r="AA106" s="530"/>
      <c r="AB106" s="530"/>
      <c r="AC106" s="530"/>
      <c r="AD106" s="530"/>
      <c r="AE106" s="530"/>
      <c r="AF106" s="530"/>
      <c r="AG106" s="530"/>
      <c r="AH106" s="531"/>
      <c r="AI106" s="532"/>
      <c r="AJ106" s="533"/>
      <c r="AK106" s="533"/>
      <c r="AL106" s="533"/>
      <c r="AM106" s="533"/>
      <c r="AN106" s="533"/>
      <c r="AO106" s="533"/>
      <c r="AP106" s="533"/>
      <c r="AQ106" s="533"/>
      <c r="AR106" s="533"/>
      <c r="AS106" s="533"/>
      <c r="AT106" s="533"/>
      <c r="AU106" s="533"/>
      <c r="AV106" s="533"/>
      <c r="AW106" s="533"/>
      <c r="AX106" s="533"/>
      <c r="AY106" s="533"/>
      <c r="AZ106" s="533"/>
      <c r="BA106" s="533"/>
      <c r="BB106" s="533"/>
      <c r="BC106" s="533"/>
      <c r="BD106" s="533"/>
      <c r="BE106" s="533"/>
      <c r="BF106" s="533"/>
      <c r="BG106" s="533"/>
      <c r="BH106" s="533"/>
      <c r="BI106" s="533"/>
      <c r="BJ106" s="533"/>
      <c r="BK106" s="533"/>
      <c r="BL106" s="533"/>
      <c r="BM106" s="533"/>
      <c r="BN106" s="533"/>
      <c r="BO106" s="533"/>
      <c r="BP106" s="533"/>
      <c r="BQ106" s="533"/>
      <c r="BR106" s="533"/>
      <c r="BS106" s="533"/>
      <c r="BT106" s="533"/>
      <c r="BU106" s="534"/>
    </row>
    <row r="107" spans="9:73" s="150" customFormat="1" ht="21">
      <c r="I107" s="529"/>
      <c r="J107" s="530"/>
      <c r="K107" s="530"/>
      <c r="L107" s="530"/>
      <c r="M107" s="530"/>
      <c r="N107" s="530"/>
      <c r="O107" s="530"/>
      <c r="P107" s="530"/>
      <c r="Q107" s="530"/>
      <c r="R107" s="530"/>
      <c r="S107" s="530"/>
      <c r="T107" s="530"/>
      <c r="U107" s="531"/>
      <c r="V107" s="529"/>
      <c r="W107" s="530"/>
      <c r="X107" s="530"/>
      <c r="Y107" s="530"/>
      <c r="Z107" s="530"/>
      <c r="AA107" s="530"/>
      <c r="AB107" s="530"/>
      <c r="AC107" s="530"/>
      <c r="AD107" s="530"/>
      <c r="AE107" s="530"/>
      <c r="AF107" s="530"/>
      <c r="AG107" s="530"/>
      <c r="AH107" s="531"/>
      <c r="AI107" s="532"/>
      <c r="AJ107" s="533"/>
      <c r="AK107" s="533"/>
      <c r="AL107" s="533"/>
      <c r="AM107" s="533"/>
      <c r="AN107" s="533"/>
      <c r="AO107" s="533"/>
      <c r="AP107" s="533"/>
      <c r="AQ107" s="533"/>
      <c r="AR107" s="533"/>
      <c r="AS107" s="533"/>
      <c r="AT107" s="533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3"/>
      <c r="BN107" s="533"/>
      <c r="BO107" s="533"/>
      <c r="BP107" s="533"/>
      <c r="BQ107" s="533"/>
      <c r="BR107" s="533"/>
      <c r="BS107" s="533"/>
      <c r="BT107" s="533"/>
      <c r="BU107" s="534"/>
    </row>
    <row r="108" spans="9:73" s="150" customFormat="1" ht="21">
      <c r="I108" s="529"/>
      <c r="J108" s="530"/>
      <c r="K108" s="530"/>
      <c r="L108" s="530"/>
      <c r="M108" s="530"/>
      <c r="N108" s="530"/>
      <c r="O108" s="530"/>
      <c r="P108" s="530"/>
      <c r="Q108" s="530"/>
      <c r="R108" s="530"/>
      <c r="S108" s="530"/>
      <c r="T108" s="530"/>
      <c r="U108" s="531"/>
      <c r="V108" s="529"/>
      <c r="W108" s="530"/>
      <c r="X108" s="530"/>
      <c r="Y108" s="530"/>
      <c r="Z108" s="530"/>
      <c r="AA108" s="530"/>
      <c r="AB108" s="530"/>
      <c r="AC108" s="530"/>
      <c r="AD108" s="530"/>
      <c r="AE108" s="530"/>
      <c r="AF108" s="530"/>
      <c r="AG108" s="530"/>
      <c r="AH108" s="531"/>
      <c r="AI108" s="532"/>
      <c r="AJ108" s="533"/>
      <c r="AK108" s="533"/>
      <c r="AL108" s="533"/>
      <c r="AM108" s="533"/>
      <c r="AN108" s="533"/>
      <c r="AO108" s="533"/>
      <c r="AP108" s="533"/>
      <c r="AQ108" s="533"/>
      <c r="AR108" s="533"/>
      <c r="AS108" s="533"/>
      <c r="AT108" s="533"/>
      <c r="AU108" s="533"/>
      <c r="AV108" s="533"/>
      <c r="AW108" s="533"/>
      <c r="AX108" s="533"/>
      <c r="AY108" s="533"/>
      <c r="AZ108" s="533"/>
      <c r="BA108" s="533"/>
      <c r="BB108" s="533"/>
      <c r="BC108" s="533"/>
      <c r="BD108" s="533"/>
      <c r="BE108" s="533"/>
      <c r="BF108" s="533"/>
      <c r="BG108" s="533"/>
      <c r="BH108" s="533"/>
      <c r="BI108" s="533"/>
      <c r="BJ108" s="533"/>
      <c r="BK108" s="533"/>
      <c r="BL108" s="533"/>
      <c r="BM108" s="533"/>
      <c r="BN108" s="533"/>
      <c r="BO108" s="533"/>
      <c r="BP108" s="533"/>
      <c r="BQ108" s="533"/>
      <c r="BR108" s="533"/>
      <c r="BS108" s="533"/>
      <c r="BT108" s="533"/>
      <c r="BU108" s="534"/>
    </row>
    <row r="109" spans="9:73" s="150" customFormat="1" ht="21">
      <c r="I109" s="529"/>
      <c r="J109" s="530"/>
      <c r="K109" s="530"/>
      <c r="L109" s="530"/>
      <c r="M109" s="530"/>
      <c r="N109" s="530"/>
      <c r="O109" s="530"/>
      <c r="P109" s="530"/>
      <c r="Q109" s="530"/>
      <c r="R109" s="530"/>
      <c r="S109" s="530"/>
      <c r="T109" s="530"/>
      <c r="U109" s="531"/>
      <c r="V109" s="529"/>
      <c r="W109" s="530"/>
      <c r="X109" s="530"/>
      <c r="Y109" s="530"/>
      <c r="Z109" s="530"/>
      <c r="AA109" s="530"/>
      <c r="AB109" s="530"/>
      <c r="AC109" s="530"/>
      <c r="AD109" s="530"/>
      <c r="AE109" s="530"/>
      <c r="AF109" s="530"/>
      <c r="AG109" s="530"/>
      <c r="AH109" s="531"/>
      <c r="AI109" s="532"/>
      <c r="AJ109" s="533"/>
      <c r="AK109" s="533"/>
      <c r="AL109" s="533"/>
      <c r="AM109" s="533"/>
      <c r="AN109" s="533"/>
      <c r="AO109" s="533"/>
      <c r="AP109" s="533"/>
      <c r="AQ109" s="533"/>
      <c r="AR109" s="533"/>
      <c r="AS109" s="533"/>
      <c r="AT109" s="533"/>
      <c r="AU109" s="533"/>
      <c r="AV109" s="533"/>
      <c r="AW109" s="533"/>
      <c r="AX109" s="533"/>
      <c r="AY109" s="533"/>
      <c r="AZ109" s="533"/>
      <c r="BA109" s="533"/>
      <c r="BB109" s="533"/>
      <c r="BC109" s="533"/>
      <c r="BD109" s="533"/>
      <c r="BE109" s="533"/>
      <c r="BF109" s="533"/>
      <c r="BG109" s="533"/>
      <c r="BH109" s="533"/>
      <c r="BI109" s="533"/>
      <c r="BJ109" s="533"/>
      <c r="BK109" s="533"/>
      <c r="BL109" s="533"/>
      <c r="BM109" s="533"/>
      <c r="BN109" s="533"/>
      <c r="BO109" s="533"/>
      <c r="BP109" s="533"/>
      <c r="BQ109" s="533"/>
      <c r="BR109" s="533"/>
      <c r="BS109" s="533"/>
      <c r="BT109" s="533"/>
      <c r="BU109" s="534"/>
    </row>
    <row r="110" spans="9:73" s="150" customFormat="1" ht="21">
      <c r="I110" s="529"/>
      <c r="J110" s="530"/>
      <c r="K110" s="530"/>
      <c r="L110" s="530"/>
      <c r="M110" s="530"/>
      <c r="N110" s="530"/>
      <c r="O110" s="530"/>
      <c r="P110" s="530"/>
      <c r="Q110" s="530"/>
      <c r="R110" s="530"/>
      <c r="S110" s="530"/>
      <c r="T110" s="530"/>
      <c r="U110" s="531"/>
      <c r="V110" s="529"/>
      <c r="W110" s="530"/>
      <c r="X110" s="530"/>
      <c r="Y110" s="530"/>
      <c r="Z110" s="530"/>
      <c r="AA110" s="530"/>
      <c r="AB110" s="530"/>
      <c r="AC110" s="530"/>
      <c r="AD110" s="530"/>
      <c r="AE110" s="530"/>
      <c r="AF110" s="530"/>
      <c r="AG110" s="530"/>
      <c r="AH110" s="531"/>
      <c r="AI110" s="532"/>
      <c r="AJ110" s="533"/>
      <c r="AK110" s="533"/>
      <c r="AL110" s="533"/>
      <c r="AM110" s="533"/>
      <c r="AN110" s="533"/>
      <c r="AO110" s="533"/>
      <c r="AP110" s="533"/>
      <c r="AQ110" s="533"/>
      <c r="AR110" s="533"/>
      <c r="AS110" s="533"/>
      <c r="AT110" s="533"/>
      <c r="AU110" s="533"/>
      <c r="AV110" s="533"/>
      <c r="AW110" s="533"/>
      <c r="AX110" s="533"/>
      <c r="AY110" s="533"/>
      <c r="AZ110" s="533"/>
      <c r="BA110" s="533"/>
      <c r="BB110" s="533"/>
      <c r="BC110" s="533"/>
      <c r="BD110" s="533"/>
      <c r="BE110" s="533"/>
      <c r="BF110" s="533"/>
      <c r="BG110" s="533"/>
      <c r="BH110" s="533"/>
      <c r="BI110" s="533"/>
      <c r="BJ110" s="533"/>
      <c r="BK110" s="533"/>
      <c r="BL110" s="533"/>
      <c r="BM110" s="533"/>
      <c r="BN110" s="533"/>
      <c r="BO110" s="533"/>
      <c r="BP110" s="533"/>
      <c r="BQ110" s="533"/>
      <c r="BR110" s="533"/>
      <c r="BS110" s="533"/>
      <c r="BT110" s="533"/>
      <c r="BU110" s="534"/>
    </row>
    <row r="111" spans="9:73" s="150" customFormat="1" ht="21">
      <c r="I111" s="529"/>
      <c r="J111" s="530"/>
      <c r="K111" s="530"/>
      <c r="L111" s="530"/>
      <c r="M111" s="530"/>
      <c r="N111" s="530"/>
      <c r="O111" s="530"/>
      <c r="P111" s="530"/>
      <c r="Q111" s="530"/>
      <c r="R111" s="530"/>
      <c r="S111" s="530"/>
      <c r="T111" s="530"/>
      <c r="U111" s="531"/>
      <c r="V111" s="529"/>
      <c r="W111" s="530"/>
      <c r="X111" s="530"/>
      <c r="Y111" s="530"/>
      <c r="Z111" s="530"/>
      <c r="AA111" s="530"/>
      <c r="AB111" s="530"/>
      <c r="AC111" s="530"/>
      <c r="AD111" s="530"/>
      <c r="AE111" s="530"/>
      <c r="AF111" s="530"/>
      <c r="AG111" s="530"/>
      <c r="AH111" s="531"/>
      <c r="AI111" s="532"/>
      <c r="AJ111" s="533"/>
      <c r="AK111" s="533"/>
      <c r="AL111" s="533"/>
      <c r="AM111" s="533"/>
      <c r="AN111" s="533"/>
      <c r="AO111" s="533"/>
      <c r="AP111" s="533"/>
      <c r="AQ111" s="533"/>
      <c r="AR111" s="533"/>
      <c r="AS111" s="533"/>
      <c r="AT111" s="533"/>
      <c r="AU111" s="533"/>
      <c r="AV111" s="533"/>
      <c r="AW111" s="533"/>
      <c r="AX111" s="533"/>
      <c r="AY111" s="533"/>
      <c r="AZ111" s="533"/>
      <c r="BA111" s="533"/>
      <c r="BB111" s="533"/>
      <c r="BC111" s="533"/>
      <c r="BD111" s="533"/>
      <c r="BE111" s="533"/>
      <c r="BF111" s="533"/>
      <c r="BG111" s="533"/>
      <c r="BH111" s="533"/>
      <c r="BI111" s="533"/>
      <c r="BJ111" s="533"/>
      <c r="BK111" s="533"/>
      <c r="BL111" s="533"/>
      <c r="BM111" s="533"/>
      <c r="BN111" s="533"/>
      <c r="BO111" s="533"/>
      <c r="BP111" s="533"/>
      <c r="BQ111" s="533"/>
      <c r="BR111" s="533"/>
      <c r="BS111" s="533"/>
      <c r="BT111" s="533"/>
      <c r="BU111" s="534"/>
    </row>
    <row r="112" spans="9:73" s="150" customFormat="1" ht="21">
      <c r="I112" s="529"/>
      <c r="J112" s="530"/>
      <c r="K112" s="530"/>
      <c r="L112" s="530"/>
      <c r="M112" s="530"/>
      <c r="N112" s="530"/>
      <c r="O112" s="530"/>
      <c r="P112" s="530"/>
      <c r="Q112" s="530"/>
      <c r="R112" s="530"/>
      <c r="S112" s="530"/>
      <c r="T112" s="530"/>
      <c r="U112" s="531"/>
      <c r="V112" s="529"/>
      <c r="W112" s="530"/>
      <c r="X112" s="530"/>
      <c r="Y112" s="530"/>
      <c r="Z112" s="530"/>
      <c r="AA112" s="530"/>
      <c r="AB112" s="530"/>
      <c r="AC112" s="530"/>
      <c r="AD112" s="530"/>
      <c r="AE112" s="530"/>
      <c r="AF112" s="530"/>
      <c r="AG112" s="530"/>
      <c r="AH112" s="531"/>
      <c r="AI112" s="532"/>
      <c r="AJ112" s="533"/>
      <c r="AK112" s="533"/>
      <c r="AL112" s="533"/>
      <c r="AM112" s="533"/>
      <c r="AN112" s="533"/>
      <c r="AO112" s="533"/>
      <c r="AP112" s="533"/>
      <c r="AQ112" s="533"/>
      <c r="AR112" s="533"/>
      <c r="AS112" s="533"/>
      <c r="AT112" s="533"/>
      <c r="AU112" s="533"/>
      <c r="AV112" s="533"/>
      <c r="AW112" s="533"/>
      <c r="AX112" s="533"/>
      <c r="AY112" s="533"/>
      <c r="AZ112" s="533"/>
      <c r="BA112" s="533"/>
      <c r="BB112" s="533"/>
      <c r="BC112" s="533"/>
      <c r="BD112" s="533"/>
      <c r="BE112" s="533"/>
      <c r="BF112" s="533"/>
      <c r="BG112" s="533"/>
      <c r="BH112" s="533"/>
      <c r="BI112" s="533"/>
      <c r="BJ112" s="533"/>
      <c r="BK112" s="533"/>
      <c r="BL112" s="533"/>
      <c r="BM112" s="533"/>
      <c r="BN112" s="533"/>
      <c r="BO112" s="533"/>
      <c r="BP112" s="533"/>
      <c r="BQ112" s="533"/>
      <c r="BR112" s="533"/>
      <c r="BS112" s="533"/>
      <c r="BT112" s="533"/>
      <c r="BU112" s="534"/>
    </row>
    <row r="113" spans="1:73" s="150" customFormat="1" ht="21">
      <c r="I113" s="529"/>
      <c r="J113" s="530"/>
      <c r="K113" s="530"/>
      <c r="L113" s="530"/>
      <c r="M113" s="530"/>
      <c r="N113" s="530"/>
      <c r="O113" s="530"/>
      <c r="P113" s="530"/>
      <c r="Q113" s="530"/>
      <c r="R113" s="530"/>
      <c r="S113" s="530"/>
      <c r="T113" s="530"/>
      <c r="U113" s="531"/>
      <c r="V113" s="529"/>
      <c r="W113" s="530"/>
      <c r="X113" s="530"/>
      <c r="Y113" s="530"/>
      <c r="Z113" s="530"/>
      <c r="AA113" s="530"/>
      <c r="AB113" s="530"/>
      <c r="AC113" s="530"/>
      <c r="AD113" s="530"/>
      <c r="AE113" s="530"/>
      <c r="AF113" s="530"/>
      <c r="AG113" s="530"/>
      <c r="AH113" s="531"/>
      <c r="AI113" s="532"/>
      <c r="AJ113" s="533"/>
      <c r="AK113" s="533"/>
      <c r="AL113" s="533"/>
      <c r="AM113" s="533"/>
      <c r="AN113" s="533"/>
      <c r="AO113" s="533"/>
      <c r="AP113" s="533"/>
      <c r="AQ113" s="533"/>
      <c r="AR113" s="533"/>
      <c r="AS113" s="533"/>
      <c r="AT113" s="533"/>
      <c r="AU113" s="533"/>
      <c r="AV113" s="533"/>
      <c r="AW113" s="533"/>
      <c r="AX113" s="533"/>
      <c r="AY113" s="533"/>
      <c r="AZ113" s="533"/>
      <c r="BA113" s="533"/>
      <c r="BB113" s="533"/>
      <c r="BC113" s="533"/>
      <c r="BD113" s="533"/>
      <c r="BE113" s="533"/>
      <c r="BF113" s="533"/>
      <c r="BG113" s="533"/>
      <c r="BH113" s="533"/>
      <c r="BI113" s="533"/>
      <c r="BJ113" s="533"/>
      <c r="BK113" s="533"/>
      <c r="BL113" s="533"/>
      <c r="BM113" s="533"/>
      <c r="BN113" s="533"/>
      <c r="BO113" s="533"/>
      <c r="BP113" s="533"/>
      <c r="BQ113" s="533"/>
      <c r="BR113" s="533"/>
      <c r="BS113" s="533"/>
      <c r="BT113" s="533"/>
      <c r="BU113" s="534"/>
    </row>
    <row r="114" spans="1:73" s="150" customFormat="1" ht="21">
      <c r="I114" s="529"/>
      <c r="J114" s="530"/>
      <c r="K114" s="530"/>
      <c r="L114" s="530"/>
      <c r="M114" s="530"/>
      <c r="N114" s="530"/>
      <c r="O114" s="530"/>
      <c r="P114" s="530"/>
      <c r="Q114" s="530"/>
      <c r="R114" s="530"/>
      <c r="S114" s="530"/>
      <c r="T114" s="530"/>
      <c r="U114" s="531"/>
      <c r="V114" s="529"/>
      <c r="W114" s="530"/>
      <c r="X114" s="530"/>
      <c r="Y114" s="530"/>
      <c r="Z114" s="530"/>
      <c r="AA114" s="530"/>
      <c r="AB114" s="530"/>
      <c r="AC114" s="530"/>
      <c r="AD114" s="530"/>
      <c r="AE114" s="530"/>
      <c r="AF114" s="530"/>
      <c r="AG114" s="530"/>
      <c r="AH114" s="531"/>
      <c r="AI114" s="532"/>
      <c r="AJ114" s="533"/>
      <c r="AK114" s="533"/>
      <c r="AL114" s="533"/>
      <c r="AM114" s="533"/>
      <c r="AN114" s="533"/>
      <c r="AO114" s="533"/>
      <c r="AP114" s="533"/>
      <c r="AQ114" s="533"/>
      <c r="AR114" s="533"/>
      <c r="AS114" s="533"/>
      <c r="AT114" s="533"/>
      <c r="AU114" s="533"/>
      <c r="AV114" s="533"/>
      <c r="AW114" s="533"/>
      <c r="AX114" s="533"/>
      <c r="AY114" s="533"/>
      <c r="AZ114" s="533"/>
      <c r="BA114" s="533"/>
      <c r="BB114" s="533"/>
      <c r="BC114" s="533"/>
      <c r="BD114" s="533"/>
      <c r="BE114" s="533"/>
      <c r="BF114" s="533"/>
      <c r="BG114" s="533"/>
      <c r="BH114" s="533"/>
      <c r="BI114" s="533"/>
      <c r="BJ114" s="533"/>
      <c r="BK114" s="533"/>
      <c r="BL114" s="533"/>
      <c r="BM114" s="533"/>
      <c r="BN114" s="533"/>
      <c r="BO114" s="533"/>
      <c r="BP114" s="533"/>
      <c r="BQ114" s="533"/>
      <c r="BR114" s="533"/>
      <c r="BS114" s="533"/>
      <c r="BT114" s="533"/>
      <c r="BU114" s="534"/>
    </row>
    <row r="115" spans="1:73" s="150" customFormat="1" ht="21">
      <c r="I115" s="529"/>
      <c r="J115" s="530"/>
      <c r="K115" s="530"/>
      <c r="L115" s="530"/>
      <c r="M115" s="530"/>
      <c r="N115" s="530"/>
      <c r="O115" s="530"/>
      <c r="P115" s="530"/>
      <c r="Q115" s="530"/>
      <c r="R115" s="530"/>
      <c r="S115" s="530"/>
      <c r="T115" s="530"/>
      <c r="U115" s="531"/>
      <c r="V115" s="529"/>
      <c r="W115" s="530"/>
      <c r="X115" s="530"/>
      <c r="Y115" s="530"/>
      <c r="Z115" s="530"/>
      <c r="AA115" s="530"/>
      <c r="AB115" s="530"/>
      <c r="AC115" s="530"/>
      <c r="AD115" s="530"/>
      <c r="AE115" s="530"/>
      <c r="AF115" s="530"/>
      <c r="AG115" s="530"/>
      <c r="AH115" s="531"/>
      <c r="AI115" s="532"/>
      <c r="AJ115" s="533"/>
      <c r="AK115" s="533"/>
      <c r="AL115" s="533"/>
      <c r="AM115" s="533"/>
      <c r="AN115" s="533"/>
      <c r="AO115" s="533"/>
      <c r="AP115" s="533"/>
      <c r="AQ115" s="533"/>
      <c r="AR115" s="533"/>
      <c r="AS115" s="533"/>
      <c r="AT115" s="533"/>
      <c r="AU115" s="533"/>
      <c r="AV115" s="533"/>
      <c r="AW115" s="533"/>
      <c r="AX115" s="533"/>
      <c r="AY115" s="533"/>
      <c r="AZ115" s="533"/>
      <c r="BA115" s="533"/>
      <c r="BB115" s="533"/>
      <c r="BC115" s="533"/>
      <c r="BD115" s="533"/>
      <c r="BE115" s="533"/>
      <c r="BF115" s="533"/>
      <c r="BG115" s="533"/>
      <c r="BH115" s="533"/>
      <c r="BI115" s="533"/>
      <c r="BJ115" s="533"/>
      <c r="BK115" s="533"/>
      <c r="BL115" s="533"/>
      <c r="BM115" s="533"/>
      <c r="BN115" s="533"/>
      <c r="BO115" s="533"/>
      <c r="BP115" s="533"/>
      <c r="BQ115" s="533"/>
      <c r="BR115" s="533"/>
      <c r="BS115" s="533"/>
      <c r="BT115" s="533"/>
      <c r="BU115" s="534"/>
    </row>
    <row r="116" spans="1:73" s="150" customFormat="1" ht="21">
      <c r="I116" s="529"/>
      <c r="J116" s="530"/>
      <c r="K116" s="530"/>
      <c r="L116" s="530"/>
      <c r="M116" s="530"/>
      <c r="N116" s="530"/>
      <c r="O116" s="530"/>
      <c r="P116" s="530"/>
      <c r="Q116" s="530"/>
      <c r="R116" s="530"/>
      <c r="S116" s="530"/>
      <c r="T116" s="530"/>
      <c r="U116" s="531"/>
      <c r="V116" s="529"/>
      <c r="W116" s="530"/>
      <c r="X116" s="530"/>
      <c r="Y116" s="530"/>
      <c r="Z116" s="530"/>
      <c r="AA116" s="530"/>
      <c r="AB116" s="530"/>
      <c r="AC116" s="530"/>
      <c r="AD116" s="530"/>
      <c r="AE116" s="530"/>
      <c r="AF116" s="530"/>
      <c r="AG116" s="530"/>
      <c r="AH116" s="531"/>
      <c r="AI116" s="532"/>
      <c r="AJ116" s="533"/>
      <c r="AK116" s="533"/>
      <c r="AL116" s="533"/>
      <c r="AM116" s="533"/>
      <c r="AN116" s="533"/>
      <c r="AO116" s="533"/>
      <c r="AP116" s="533"/>
      <c r="AQ116" s="533"/>
      <c r="AR116" s="533"/>
      <c r="AS116" s="533"/>
      <c r="AT116" s="533"/>
      <c r="AU116" s="533"/>
      <c r="AV116" s="533"/>
      <c r="AW116" s="533"/>
      <c r="AX116" s="533"/>
      <c r="AY116" s="533"/>
      <c r="AZ116" s="533"/>
      <c r="BA116" s="533"/>
      <c r="BB116" s="533"/>
      <c r="BC116" s="533"/>
      <c r="BD116" s="533"/>
      <c r="BE116" s="533"/>
      <c r="BF116" s="533"/>
      <c r="BG116" s="533"/>
      <c r="BH116" s="533"/>
      <c r="BI116" s="533"/>
      <c r="BJ116" s="533"/>
      <c r="BK116" s="533"/>
      <c r="BL116" s="533"/>
      <c r="BM116" s="533"/>
      <c r="BN116" s="533"/>
      <c r="BO116" s="533"/>
      <c r="BP116" s="533"/>
      <c r="BQ116" s="533"/>
      <c r="BR116" s="533"/>
      <c r="BS116" s="533"/>
      <c r="BT116" s="533"/>
      <c r="BU116" s="534"/>
    </row>
    <row r="117" spans="1:73" s="150" customFormat="1" ht="21">
      <c r="I117" s="529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1"/>
      <c r="V117" s="529"/>
      <c r="W117" s="530"/>
      <c r="X117" s="530"/>
      <c r="Y117" s="530"/>
      <c r="Z117" s="530"/>
      <c r="AA117" s="530"/>
      <c r="AB117" s="530"/>
      <c r="AC117" s="530"/>
      <c r="AD117" s="530"/>
      <c r="AE117" s="530"/>
      <c r="AF117" s="530"/>
      <c r="AG117" s="530"/>
      <c r="AH117" s="531"/>
      <c r="AI117" s="532"/>
      <c r="AJ117" s="533"/>
      <c r="AK117" s="533"/>
      <c r="AL117" s="533"/>
      <c r="AM117" s="533"/>
      <c r="AN117" s="533"/>
      <c r="AO117" s="533"/>
      <c r="AP117" s="533"/>
      <c r="AQ117" s="533"/>
      <c r="AR117" s="533"/>
      <c r="AS117" s="533"/>
      <c r="AT117" s="533"/>
      <c r="AU117" s="533"/>
      <c r="AV117" s="533"/>
      <c r="AW117" s="533"/>
      <c r="AX117" s="533"/>
      <c r="AY117" s="533"/>
      <c r="AZ117" s="533"/>
      <c r="BA117" s="533"/>
      <c r="BB117" s="533"/>
      <c r="BC117" s="533"/>
      <c r="BD117" s="533"/>
      <c r="BE117" s="533"/>
      <c r="BF117" s="533"/>
      <c r="BG117" s="533"/>
      <c r="BH117" s="533"/>
      <c r="BI117" s="533"/>
      <c r="BJ117" s="533"/>
      <c r="BK117" s="533"/>
      <c r="BL117" s="533"/>
      <c r="BM117" s="533"/>
      <c r="BN117" s="533"/>
      <c r="BO117" s="533"/>
      <c r="BP117" s="533"/>
      <c r="BQ117" s="533"/>
      <c r="BR117" s="533"/>
      <c r="BS117" s="533"/>
      <c r="BT117" s="533"/>
      <c r="BU117" s="534"/>
    </row>
    <row r="118" spans="1:73" s="150" customFormat="1" ht="21">
      <c r="I118" s="529"/>
      <c r="J118" s="530"/>
      <c r="K118" s="530"/>
      <c r="L118" s="530"/>
      <c r="M118" s="530"/>
      <c r="N118" s="530"/>
      <c r="O118" s="530"/>
      <c r="P118" s="530"/>
      <c r="Q118" s="530"/>
      <c r="R118" s="530"/>
      <c r="S118" s="530"/>
      <c r="T118" s="530"/>
      <c r="U118" s="531"/>
      <c r="V118" s="529"/>
      <c r="W118" s="530"/>
      <c r="X118" s="530"/>
      <c r="Y118" s="530"/>
      <c r="Z118" s="530"/>
      <c r="AA118" s="530"/>
      <c r="AB118" s="530"/>
      <c r="AC118" s="530"/>
      <c r="AD118" s="530"/>
      <c r="AE118" s="530"/>
      <c r="AF118" s="530"/>
      <c r="AG118" s="530"/>
      <c r="AH118" s="531"/>
      <c r="AI118" s="532"/>
      <c r="AJ118" s="533"/>
      <c r="AK118" s="533"/>
      <c r="AL118" s="533"/>
      <c r="AM118" s="533"/>
      <c r="AN118" s="533"/>
      <c r="AO118" s="533"/>
      <c r="AP118" s="533"/>
      <c r="AQ118" s="533"/>
      <c r="AR118" s="533"/>
      <c r="AS118" s="533"/>
      <c r="AT118" s="533"/>
      <c r="AU118" s="533"/>
      <c r="AV118" s="533"/>
      <c r="AW118" s="533"/>
      <c r="AX118" s="533"/>
      <c r="AY118" s="533"/>
      <c r="AZ118" s="533"/>
      <c r="BA118" s="533"/>
      <c r="BB118" s="533"/>
      <c r="BC118" s="533"/>
      <c r="BD118" s="533"/>
      <c r="BE118" s="533"/>
      <c r="BF118" s="533"/>
      <c r="BG118" s="533"/>
      <c r="BH118" s="533"/>
      <c r="BI118" s="533"/>
      <c r="BJ118" s="533"/>
      <c r="BK118" s="533"/>
      <c r="BL118" s="533"/>
      <c r="BM118" s="533"/>
      <c r="BN118" s="533"/>
      <c r="BO118" s="533"/>
      <c r="BP118" s="533"/>
      <c r="BQ118" s="533"/>
      <c r="BR118" s="533"/>
      <c r="BS118" s="533"/>
      <c r="BT118" s="533"/>
      <c r="BU118" s="534"/>
    </row>
    <row r="119" spans="1:73" s="150" customFormat="1" ht="21">
      <c r="I119" s="529"/>
      <c r="J119" s="530"/>
      <c r="K119" s="530"/>
      <c r="L119" s="530"/>
      <c r="M119" s="530"/>
      <c r="N119" s="530"/>
      <c r="O119" s="530"/>
      <c r="P119" s="530"/>
      <c r="Q119" s="530"/>
      <c r="R119" s="530"/>
      <c r="S119" s="530"/>
      <c r="T119" s="530"/>
      <c r="U119" s="531"/>
      <c r="V119" s="529"/>
      <c r="W119" s="530"/>
      <c r="X119" s="530"/>
      <c r="Y119" s="530"/>
      <c r="Z119" s="530"/>
      <c r="AA119" s="530"/>
      <c r="AB119" s="530"/>
      <c r="AC119" s="530"/>
      <c r="AD119" s="530"/>
      <c r="AE119" s="530"/>
      <c r="AF119" s="530"/>
      <c r="AG119" s="530"/>
      <c r="AH119" s="531"/>
      <c r="AI119" s="532"/>
      <c r="AJ119" s="533"/>
      <c r="AK119" s="533"/>
      <c r="AL119" s="533"/>
      <c r="AM119" s="533"/>
      <c r="AN119" s="533"/>
      <c r="AO119" s="533"/>
      <c r="AP119" s="533"/>
      <c r="AQ119" s="533"/>
      <c r="AR119" s="533"/>
      <c r="AS119" s="533"/>
      <c r="AT119" s="533"/>
      <c r="AU119" s="533"/>
      <c r="AV119" s="533"/>
      <c r="AW119" s="533"/>
      <c r="AX119" s="533"/>
      <c r="AY119" s="533"/>
      <c r="AZ119" s="533"/>
      <c r="BA119" s="533"/>
      <c r="BB119" s="533"/>
      <c r="BC119" s="533"/>
      <c r="BD119" s="533"/>
      <c r="BE119" s="533"/>
      <c r="BF119" s="533"/>
      <c r="BG119" s="533"/>
      <c r="BH119" s="533"/>
      <c r="BI119" s="533"/>
      <c r="BJ119" s="533"/>
      <c r="BK119" s="533"/>
      <c r="BL119" s="533"/>
      <c r="BM119" s="533"/>
      <c r="BN119" s="533"/>
      <c r="BO119" s="533"/>
      <c r="BP119" s="533"/>
      <c r="BQ119" s="533"/>
      <c r="BR119" s="533"/>
      <c r="BS119" s="533"/>
      <c r="BT119" s="533"/>
      <c r="BU119" s="534"/>
    </row>
    <row r="120" spans="1:73" s="150" customFormat="1" ht="21">
      <c r="I120" s="529"/>
      <c r="J120" s="530"/>
      <c r="K120" s="530"/>
      <c r="L120" s="530"/>
      <c r="M120" s="530"/>
      <c r="N120" s="530"/>
      <c r="O120" s="530"/>
      <c r="P120" s="530"/>
      <c r="Q120" s="530"/>
      <c r="R120" s="530"/>
      <c r="S120" s="530"/>
      <c r="T120" s="530"/>
      <c r="U120" s="531"/>
      <c r="V120" s="529"/>
      <c r="W120" s="530"/>
      <c r="X120" s="530"/>
      <c r="Y120" s="530"/>
      <c r="Z120" s="530"/>
      <c r="AA120" s="530"/>
      <c r="AB120" s="530"/>
      <c r="AC120" s="530"/>
      <c r="AD120" s="530"/>
      <c r="AE120" s="530"/>
      <c r="AF120" s="530"/>
      <c r="AG120" s="530"/>
      <c r="AH120" s="531"/>
      <c r="AI120" s="532"/>
      <c r="AJ120" s="533"/>
      <c r="AK120" s="533"/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  <c r="AW120" s="533"/>
      <c r="AX120" s="533"/>
      <c r="AY120" s="533"/>
      <c r="AZ120" s="533"/>
      <c r="BA120" s="533"/>
      <c r="BB120" s="533"/>
      <c r="BC120" s="533"/>
      <c r="BD120" s="533"/>
      <c r="BE120" s="533"/>
      <c r="BF120" s="533"/>
      <c r="BG120" s="533"/>
      <c r="BH120" s="533"/>
      <c r="BI120" s="533"/>
      <c r="BJ120" s="533"/>
      <c r="BK120" s="533"/>
      <c r="BL120" s="533"/>
      <c r="BM120" s="533"/>
      <c r="BN120" s="533"/>
      <c r="BO120" s="533"/>
      <c r="BP120" s="533"/>
      <c r="BQ120" s="533"/>
      <c r="BR120" s="533"/>
      <c r="BS120" s="533"/>
      <c r="BT120" s="533"/>
      <c r="BU120" s="534"/>
    </row>
    <row r="121" spans="1:73" s="150" customFormat="1" ht="21">
      <c r="I121" s="529"/>
      <c r="J121" s="530"/>
      <c r="K121" s="530"/>
      <c r="L121" s="530"/>
      <c r="M121" s="530"/>
      <c r="N121" s="530"/>
      <c r="O121" s="530"/>
      <c r="P121" s="530"/>
      <c r="Q121" s="530"/>
      <c r="R121" s="530"/>
      <c r="S121" s="530"/>
      <c r="T121" s="530"/>
      <c r="U121" s="531"/>
      <c r="V121" s="529"/>
      <c r="W121" s="530"/>
      <c r="X121" s="530"/>
      <c r="Y121" s="530"/>
      <c r="Z121" s="530"/>
      <c r="AA121" s="530"/>
      <c r="AB121" s="530"/>
      <c r="AC121" s="530"/>
      <c r="AD121" s="530"/>
      <c r="AE121" s="530"/>
      <c r="AF121" s="530"/>
      <c r="AG121" s="530"/>
      <c r="AH121" s="531"/>
      <c r="AI121" s="532"/>
      <c r="AJ121" s="533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W121" s="533"/>
      <c r="AX121" s="533"/>
      <c r="AY121" s="533"/>
      <c r="AZ121" s="533"/>
      <c r="BA121" s="533"/>
      <c r="BB121" s="533"/>
      <c r="BC121" s="533"/>
      <c r="BD121" s="533"/>
      <c r="BE121" s="533"/>
      <c r="BF121" s="533"/>
      <c r="BG121" s="533"/>
      <c r="BH121" s="533"/>
      <c r="BI121" s="533"/>
      <c r="BJ121" s="533"/>
      <c r="BK121" s="533"/>
      <c r="BL121" s="533"/>
      <c r="BM121" s="533"/>
      <c r="BN121" s="533"/>
      <c r="BO121" s="533"/>
      <c r="BP121" s="533"/>
      <c r="BQ121" s="533"/>
      <c r="BR121" s="533"/>
      <c r="BS121" s="533"/>
      <c r="BT121" s="533"/>
      <c r="BU121" s="534"/>
    </row>
    <row r="122" spans="1:73" s="150" customFormat="1" ht="21">
      <c r="I122" s="529"/>
      <c r="J122" s="530"/>
      <c r="K122" s="530"/>
      <c r="L122" s="530"/>
      <c r="M122" s="530"/>
      <c r="N122" s="530"/>
      <c r="O122" s="530"/>
      <c r="P122" s="530"/>
      <c r="Q122" s="530"/>
      <c r="R122" s="530"/>
      <c r="S122" s="530"/>
      <c r="T122" s="530"/>
      <c r="U122" s="531"/>
      <c r="V122" s="529"/>
      <c r="W122" s="530"/>
      <c r="X122" s="530"/>
      <c r="Y122" s="530"/>
      <c r="Z122" s="530"/>
      <c r="AA122" s="530"/>
      <c r="AB122" s="530"/>
      <c r="AC122" s="530"/>
      <c r="AD122" s="530"/>
      <c r="AE122" s="530"/>
      <c r="AF122" s="530"/>
      <c r="AG122" s="530"/>
      <c r="AH122" s="531"/>
      <c r="AI122" s="532"/>
      <c r="AJ122" s="533"/>
      <c r="AK122" s="533"/>
      <c r="AL122" s="533"/>
      <c r="AM122" s="533"/>
      <c r="AN122" s="533"/>
      <c r="AO122" s="533"/>
      <c r="AP122" s="533"/>
      <c r="AQ122" s="533"/>
      <c r="AR122" s="533"/>
      <c r="AS122" s="533"/>
      <c r="AT122" s="533"/>
      <c r="AU122" s="533"/>
      <c r="AV122" s="533"/>
      <c r="AW122" s="533"/>
      <c r="AX122" s="533"/>
      <c r="AY122" s="533"/>
      <c r="AZ122" s="533"/>
      <c r="BA122" s="533"/>
      <c r="BB122" s="533"/>
      <c r="BC122" s="533"/>
      <c r="BD122" s="533"/>
      <c r="BE122" s="533"/>
      <c r="BF122" s="533"/>
      <c r="BG122" s="533"/>
      <c r="BH122" s="533"/>
      <c r="BI122" s="533"/>
      <c r="BJ122" s="533"/>
      <c r="BK122" s="533"/>
      <c r="BL122" s="533"/>
      <c r="BM122" s="533"/>
      <c r="BN122" s="533"/>
      <c r="BO122" s="533"/>
      <c r="BP122" s="533"/>
      <c r="BQ122" s="533"/>
      <c r="BR122" s="533"/>
      <c r="BS122" s="533"/>
      <c r="BT122" s="533"/>
      <c r="BU122" s="534"/>
    </row>
    <row r="123" spans="1:73" s="150" customFormat="1" ht="22.5" customHeight="1">
      <c r="I123" s="544"/>
      <c r="J123" s="545"/>
      <c r="K123" s="545"/>
      <c r="L123" s="545"/>
      <c r="M123" s="545"/>
      <c r="N123" s="545"/>
      <c r="O123" s="545"/>
      <c r="P123" s="545"/>
      <c r="Q123" s="545"/>
      <c r="R123" s="545"/>
      <c r="S123" s="545"/>
      <c r="T123" s="545"/>
      <c r="U123" s="546"/>
      <c r="V123" s="544"/>
      <c r="W123" s="545"/>
      <c r="X123" s="545"/>
      <c r="Y123" s="545"/>
      <c r="Z123" s="545"/>
      <c r="AA123" s="545"/>
      <c r="AB123" s="545"/>
      <c r="AC123" s="545"/>
      <c r="AD123" s="545"/>
      <c r="AE123" s="545"/>
      <c r="AF123" s="545"/>
      <c r="AG123" s="545"/>
      <c r="AH123" s="546"/>
      <c r="AI123" s="547"/>
      <c r="AJ123" s="548"/>
      <c r="AK123" s="548"/>
      <c r="AL123" s="548"/>
      <c r="AM123" s="548"/>
      <c r="AN123" s="548"/>
      <c r="AO123" s="548"/>
      <c r="AP123" s="548"/>
      <c r="AQ123" s="548"/>
      <c r="AR123" s="548"/>
      <c r="AS123" s="548"/>
      <c r="AT123" s="548"/>
      <c r="AU123" s="548"/>
      <c r="AV123" s="548"/>
      <c r="AW123" s="548"/>
      <c r="AX123" s="548"/>
      <c r="AY123" s="548"/>
      <c r="AZ123" s="548"/>
      <c r="BA123" s="548"/>
      <c r="BB123" s="548"/>
      <c r="BC123" s="548"/>
      <c r="BD123" s="548"/>
      <c r="BE123" s="548"/>
      <c r="BF123" s="548"/>
      <c r="BG123" s="548"/>
      <c r="BH123" s="548"/>
      <c r="BI123" s="548"/>
      <c r="BJ123" s="548"/>
      <c r="BK123" s="548"/>
      <c r="BL123" s="548"/>
      <c r="BM123" s="548"/>
      <c r="BN123" s="548"/>
      <c r="BO123" s="548"/>
      <c r="BP123" s="548"/>
      <c r="BQ123" s="548"/>
      <c r="BR123" s="548"/>
      <c r="BS123" s="548"/>
      <c r="BT123" s="548"/>
      <c r="BU123" s="549"/>
    </row>
    <row r="124" spans="1:73" s="150" customFormat="1" ht="23.25">
      <c r="A124" s="149"/>
      <c r="B124" s="149"/>
      <c r="C124" s="149"/>
      <c r="D124" s="149"/>
      <c r="E124" s="149"/>
      <c r="F124" s="149"/>
      <c r="G124" s="149"/>
      <c r="H124" s="149"/>
      <c r="I124" s="550" t="s">
        <v>656</v>
      </c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1" t="s">
        <v>657</v>
      </c>
      <c r="W124" s="551"/>
      <c r="X124" s="551"/>
      <c r="Y124" s="551"/>
      <c r="Z124" s="551"/>
      <c r="AA124" s="551"/>
      <c r="AB124" s="551"/>
      <c r="AC124" s="551"/>
      <c r="AD124" s="551"/>
      <c r="AE124" s="551"/>
      <c r="AF124" s="551"/>
      <c r="AG124" s="551"/>
      <c r="AH124" s="551"/>
      <c r="AI124" s="551" t="s">
        <v>709</v>
      </c>
      <c r="AJ124" s="551"/>
      <c r="AK124" s="551"/>
      <c r="AL124" s="551"/>
      <c r="AM124" s="551"/>
      <c r="AN124" s="551"/>
      <c r="AO124" s="551"/>
      <c r="AP124" s="551"/>
      <c r="AQ124" s="551"/>
      <c r="AR124" s="551"/>
      <c r="AS124" s="551"/>
      <c r="AT124" s="551"/>
      <c r="AU124" s="551"/>
      <c r="AV124" s="551"/>
      <c r="AW124" s="551"/>
      <c r="AX124" s="551"/>
      <c r="AY124" s="551"/>
      <c r="AZ124" s="551"/>
      <c r="BA124" s="551"/>
      <c r="BB124" s="551"/>
      <c r="BC124" s="551"/>
      <c r="BD124" s="551"/>
      <c r="BE124" s="551"/>
      <c r="BF124" s="551"/>
      <c r="BG124" s="551"/>
      <c r="BH124" s="551"/>
      <c r="BI124" s="551"/>
      <c r="BJ124" s="551"/>
      <c r="BK124" s="551"/>
      <c r="BL124" s="551"/>
      <c r="BM124" s="551"/>
      <c r="BN124" s="551"/>
      <c r="BO124" s="551"/>
      <c r="BP124" s="551"/>
      <c r="BQ124" s="551"/>
      <c r="BR124" s="551"/>
      <c r="BS124" s="551"/>
      <c r="BT124" s="551"/>
      <c r="BU124" s="551"/>
    </row>
    <row r="125" spans="1:73" s="150" customFormat="1" ht="21">
      <c r="I125" s="552"/>
      <c r="J125" s="553"/>
      <c r="K125" s="553"/>
      <c r="L125" s="553"/>
      <c r="M125" s="553"/>
      <c r="N125" s="553"/>
      <c r="O125" s="553"/>
      <c r="P125" s="553"/>
      <c r="Q125" s="553"/>
      <c r="R125" s="553"/>
      <c r="S125" s="553"/>
      <c r="T125" s="553"/>
      <c r="U125" s="554"/>
      <c r="V125" s="552"/>
      <c r="W125" s="553"/>
      <c r="X125" s="553"/>
      <c r="Y125" s="553"/>
      <c r="Z125" s="553"/>
      <c r="AA125" s="553"/>
      <c r="AB125" s="553"/>
      <c r="AC125" s="553"/>
      <c r="AD125" s="553"/>
      <c r="AE125" s="553"/>
      <c r="AF125" s="553"/>
      <c r="AG125" s="553"/>
      <c r="AH125" s="554"/>
      <c r="AI125" s="556"/>
      <c r="AJ125" s="557"/>
      <c r="AK125" s="557"/>
      <c r="AL125" s="557"/>
      <c r="AM125" s="557"/>
      <c r="AN125" s="557"/>
      <c r="AO125" s="557"/>
      <c r="AP125" s="557"/>
      <c r="AQ125" s="557"/>
      <c r="AR125" s="557"/>
      <c r="AS125" s="557"/>
      <c r="AT125" s="557"/>
      <c r="AU125" s="557"/>
      <c r="AV125" s="557"/>
      <c r="AW125" s="557"/>
      <c r="AX125" s="557"/>
      <c r="AY125" s="557"/>
      <c r="AZ125" s="557"/>
      <c r="BA125" s="557"/>
      <c r="BB125" s="557"/>
      <c r="BC125" s="557"/>
      <c r="BD125" s="557"/>
      <c r="BE125" s="557"/>
      <c r="BF125" s="557"/>
      <c r="BG125" s="557"/>
      <c r="BH125" s="557"/>
      <c r="BI125" s="557"/>
      <c r="BJ125" s="557"/>
      <c r="BK125" s="557"/>
      <c r="BL125" s="557"/>
      <c r="BM125" s="557"/>
      <c r="BN125" s="557"/>
      <c r="BO125" s="557"/>
      <c r="BP125" s="557"/>
      <c r="BQ125" s="557"/>
      <c r="BR125" s="557"/>
      <c r="BS125" s="557"/>
      <c r="BT125" s="557"/>
      <c r="BU125" s="558"/>
    </row>
    <row r="126" spans="1:73" s="150" customFormat="1" ht="21">
      <c r="I126" s="529"/>
      <c r="J126" s="530"/>
      <c r="K126" s="530"/>
      <c r="L126" s="530"/>
      <c r="M126" s="530"/>
      <c r="N126" s="530"/>
      <c r="O126" s="530"/>
      <c r="P126" s="530"/>
      <c r="Q126" s="530"/>
      <c r="R126" s="530"/>
      <c r="S126" s="530"/>
      <c r="T126" s="530"/>
      <c r="U126" s="531"/>
      <c r="V126" s="529"/>
      <c r="W126" s="530"/>
      <c r="X126" s="530"/>
      <c r="Y126" s="530"/>
      <c r="Z126" s="530"/>
      <c r="AA126" s="530"/>
      <c r="AB126" s="530"/>
      <c r="AC126" s="530"/>
      <c r="AD126" s="530"/>
      <c r="AE126" s="530"/>
      <c r="AF126" s="530"/>
      <c r="AG126" s="530"/>
      <c r="AH126" s="531"/>
      <c r="AI126" s="532"/>
      <c r="AJ126" s="533"/>
      <c r="AK126" s="533"/>
      <c r="AL126" s="533"/>
      <c r="AM126" s="533"/>
      <c r="AN126" s="533"/>
      <c r="AO126" s="533"/>
      <c r="AP126" s="533"/>
      <c r="AQ126" s="533"/>
      <c r="AR126" s="533"/>
      <c r="AS126" s="533"/>
      <c r="AT126" s="533"/>
      <c r="AU126" s="533"/>
      <c r="AV126" s="533"/>
      <c r="AW126" s="533"/>
      <c r="AX126" s="533"/>
      <c r="AY126" s="533"/>
      <c r="AZ126" s="533"/>
      <c r="BA126" s="533"/>
      <c r="BB126" s="533"/>
      <c r="BC126" s="533"/>
      <c r="BD126" s="533"/>
      <c r="BE126" s="533"/>
      <c r="BF126" s="533"/>
      <c r="BG126" s="533"/>
      <c r="BH126" s="533"/>
      <c r="BI126" s="533"/>
      <c r="BJ126" s="533"/>
      <c r="BK126" s="533"/>
      <c r="BL126" s="533"/>
      <c r="BM126" s="533"/>
      <c r="BN126" s="533"/>
      <c r="BO126" s="533"/>
      <c r="BP126" s="533"/>
      <c r="BQ126" s="533"/>
      <c r="BR126" s="533"/>
      <c r="BS126" s="533"/>
      <c r="BT126" s="533"/>
      <c r="BU126" s="534"/>
    </row>
    <row r="127" spans="1:73" s="150" customFormat="1" ht="21">
      <c r="I127" s="529"/>
      <c r="J127" s="530"/>
      <c r="K127" s="530"/>
      <c r="L127" s="530"/>
      <c r="M127" s="530"/>
      <c r="N127" s="530"/>
      <c r="O127" s="530"/>
      <c r="P127" s="530"/>
      <c r="Q127" s="530"/>
      <c r="R127" s="530"/>
      <c r="S127" s="530"/>
      <c r="T127" s="530"/>
      <c r="U127" s="531"/>
      <c r="V127" s="529"/>
      <c r="W127" s="530"/>
      <c r="X127" s="530"/>
      <c r="Y127" s="530"/>
      <c r="Z127" s="530"/>
      <c r="AA127" s="530"/>
      <c r="AB127" s="530"/>
      <c r="AC127" s="530"/>
      <c r="AD127" s="530"/>
      <c r="AE127" s="530"/>
      <c r="AF127" s="530"/>
      <c r="AG127" s="530"/>
      <c r="AH127" s="531"/>
      <c r="AI127" s="532"/>
      <c r="AJ127" s="533"/>
      <c r="AK127" s="533"/>
      <c r="AL127" s="533"/>
      <c r="AM127" s="533"/>
      <c r="AN127" s="533"/>
      <c r="AO127" s="533"/>
      <c r="AP127" s="533"/>
      <c r="AQ127" s="533"/>
      <c r="AR127" s="533"/>
      <c r="AS127" s="533"/>
      <c r="AT127" s="533"/>
      <c r="AU127" s="533"/>
      <c r="AV127" s="533"/>
      <c r="AW127" s="533"/>
      <c r="AX127" s="533"/>
      <c r="AY127" s="533"/>
      <c r="AZ127" s="533"/>
      <c r="BA127" s="533"/>
      <c r="BB127" s="533"/>
      <c r="BC127" s="533"/>
      <c r="BD127" s="533"/>
      <c r="BE127" s="533"/>
      <c r="BF127" s="533"/>
      <c r="BG127" s="533"/>
      <c r="BH127" s="533"/>
      <c r="BI127" s="533"/>
      <c r="BJ127" s="533"/>
      <c r="BK127" s="533"/>
      <c r="BL127" s="533"/>
      <c r="BM127" s="533"/>
      <c r="BN127" s="533"/>
      <c r="BO127" s="533"/>
      <c r="BP127" s="533"/>
      <c r="BQ127" s="533"/>
      <c r="BR127" s="533"/>
      <c r="BS127" s="533"/>
      <c r="BT127" s="533"/>
      <c r="BU127" s="534"/>
    </row>
    <row r="128" spans="1:73" ht="21">
      <c r="A128" s="150"/>
      <c r="B128" s="150"/>
      <c r="C128" s="150"/>
      <c r="D128" s="150"/>
      <c r="E128" s="150"/>
      <c r="F128" s="150"/>
      <c r="G128" s="150"/>
      <c r="H128" s="150"/>
      <c r="I128" s="529"/>
      <c r="J128" s="530"/>
      <c r="K128" s="530"/>
      <c r="L128" s="530"/>
      <c r="M128" s="530"/>
      <c r="N128" s="530"/>
      <c r="O128" s="530"/>
      <c r="P128" s="530"/>
      <c r="Q128" s="530"/>
      <c r="R128" s="530"/>
      <c r="S128" s="530"/>
      <c r="T128" s="530"/>
      <c r="U128" s="531"/>
      <c r="V128" s="529"/>
      <c r="W128" s="530"/>
      <c r="X128" s="530"/>
      <c r="Y128" s="530"/>
      <c r="Z128" s="530"/>
      <c r="AA128" s="530"/>
      <c r="AB128" s="530"/>
      <c r="AC128" s="530"/>
      <c r="AD128" s="530"/>
      <c r="AE128" s="530"/>
      <c r="AF128" s="530"/>
      <c r="AG128" s="530"/>
      <c r="AH128" s="531"/>
      <c r="AI128" s="532"/>
      <c r="AJ128" s="533"/>
      <c r="AK128" s="533"/>
      <c r="AL128" s="533"/>
      <c r="AM128" s="533"/>
      <c r="AN128" s="533"/>
      <c r="AO128" s="533"/>
      <c r="AP128" s="533"/>
      <c r="AQ128" s="533"/>
      <c r="AR128" s="533"/>
      <c r="AS128" s="533"/>
      <c r="AT128" s="533"/>
      <c r="AU128" s="533"/>
      <c r="AV128" s="533"/>
      <c r="AW128" s="533"/>
      <c r="AX128" s="533"/>
      <c r="AY128" s="533"/>
      <c r="AZ128" s="533"/>
      <c r="BA128" s="533"/>
      <c r="BB128" s="533"/>
      <c r="BC128" s="533"/>
      <c r="BD128" s="533"/>
      <c r="BE128" s="533"/>
      <c r="BF128" s="533"/>
      <c r="BG128" s="533"/>
      <c r="BH128" s="533"/>
      <c r="BI128" s="533"/>
      <c r="BJ128" s="533"/>
      <c r="BK128" s="533"/>
      <c r="BL128" s="533"/>
      <c r="BM128" s="533"/>
      <c r="BN128" s="533"/>
      <c r="BO128" s="533"/>
      <c r="BP128" s="533"/>
      <c r="BQ128" s="533"/>
      <c r="BR128" s="533"/>
      <c r="BS128" s="533"/>
      <c r="BT128" s="533"/>
      <c r="BU128" s="534"/>
    </row>
    <row r="129" spans="1:73" ht="21">
      <c r="A129" s="150"/>
      <c r="B129" s="150"/>
      <c r="C129" s="150"/>
      <c r="D129" s="150"/>
      <c r="E129" s="150"/>
      <c r="F129" s="150"/>
      <c r="G129" s="150"/>
      <c r="H129" s="150"/>
      <c r="I129" s="529"/>
      <c r="J129" s="530"/>
      <c r="K129" s="530"/>
      <c r="L129" s="530"/>
      <c r="M129" s="530"/>
      <c r="N129" s="530"/>
      <c r="O129" s="530"/>
      <c r="P129" s="530"/>
      <c r="Q129" s="530"/>
      <c r="R129" s="530"/>
      <c r="S129" s="530"/>
      <c r="T129" s="530"/>
      <c r="U129" s="531"/>
      <c r="V129" s="529"/>
      <c r="W129" s="530"/>
      <c r="X129" s="530"/>
      <c r="Y129" s="530"/>
      <c r="Z129" s="530"/>
      <c r="AA129" s="530"/>
      <c r="AB129" s="530"/>
      <c r="AC129" s="530"/>
      <c r="AD129" s="530"/>
      <c r="AE129" s="530"/>
      <c r="AF129" s="530"/>
      <c r="AG129" s="530"/>
      <c r="AH129" s="531"/>
      <c r="AI129" s="532"/>
      <c r="AJ129" s="533"/>
      <c r="AK129" s="533"/>
      <c r="AL129" s="533"/>
      <c r="AM129" s="533"/>
      <c r="AN129" s="533"/>
      <c r="AO129" s="533"/>
      <c r="AP129" s="533"/>
      <c r="AQ129" s="533"/>
      <c r="AR129" s="533"/>
      <c r="AS129" s="533"/>
      <c r="AT129" s="533"/>
      <c r="AU129" s="533"/>
      <c r="AV129" s="533"/>
      <c r="AW129" s="533"/>
      <c r="AX129" s="533"/>
      <c r="AY129" s="533"/>
      <c r="AZ129" s="533"/>
      <c r="BA129" s="533"/>
      <c r="BB129" s="533"/>
      <c r="BC129" s="533"/>
      <c r="BD129" s="533"/>
      <c r="BE129" s="533"/>
      <c r="BF129" s="533"/>
      <c r="BG129" s="533"/>
      <c r="BH129" s="533"/>
      <c r="BI129" s="533"/>
      <c r="BJ129" s="533"/>
      <c r="BK129" s="533"/>
      <c r="BL129" s="533"/>
      <c r="BM129" s="533"/>
      <c r="BN129" s="533"/>
      <c r="BO129" s="533"/>
      <c r="BP129" s="533"/>
      <c r="BQ129" s="533"/>
      <c r="BR129" s="533"/>
      <c r="BS129" s="533"/>
      <c r="BT129" s="533"/>
      <c r="BU129" s="534"/>
    </row>
    <row r="130" spans="1:73" ht="21">
      <c r="A130" s="150"/>
      <c r="B130" s="150"/>
      <c r="C130" s="150"/>
      <c r="D130" s="150"/>
      <c r="E130" s="150"/>
      <c r="F130" s="150"/>
      <c r="G130" s="150"/>
      <c r="H130" s="150"/>
      <c r="I130" s="529"/>
      <c r="J130" s="530"/>
      <c r="K130" s="530"/>
      <c r="L130" s="530"/>
      <c r="M130" s="530"/>
      <c r="N130" s="530"/>
      <c r="O130" s="530"/>
      <c r="P130" s="530"/>
      <c r="Q130" s="530"/>
      <c r="R130" s="530"/>
      <c r="S130" s="530"/>
      <c r="T130" s="530"/>
      <c r="U130" s="531"/>
      <c r="V130" s="529"/>
      <c r="W130" s="530"/>
      <c r="X130" s="530"/>
      <c r="Y130" s="530"/>
      <c r="Z130" s="530"/>
      <c r="AA130" s="530"/>
      <c r="AB130" s="530"/>
      <c r="AC130" s="530"/>
      <c r="AD130" s="530"/>
      <c r="AE130" s="530"/>
      <c r="AF130" s="530"/>
      <c r="AG130" s="530"/>
      <c r="AH130" s="531"/>
      <c r="AI130" s="532"/>
      <c r="AJ130" s="533"/>
      <c r="AK130" s="533"/>
      <c r="AL130" s="533"/>
      <c r="AM130" s="533"/>
      <c r="AN130" s="533"/>
      <c r="AO130" s="533"/>
      <c r="AP130" s="533"/>
      <c r="AQ130" s="533"/>
      <c r="AR130" s="533"/>
      <c r="AS130" s="533"/>
      <c r="AT130" s="533"/>
      <c r="AU130" s="533"/>
      <c r="AV130" s="533"/>
      <c r="AW130" s="533"/>
      <c r="AX130" s="533"/>
      <c r="AY130" s="533"/>
      <c r="AZ130" s="533"/>
      <c r="BA130" s="533"/>
      <c r="BB130" s="533"/>
      <c r="BC130" s="533"/>
      <c r="BD130" s="533"/>
      <c r="BE130" s="533"/>
      <c r="BF130" s="533"/>
      <c r="BG130" s="533"/>
      <c r="BH130" s="533"/>
      <c r="BI130" s="533"/>
      <c r="BJ130" s="533"/>
      <c r="BK130" s="533"/>
      <c r="BL130" s="533"/>
      <c r="BM130" s="533"/>
      <c r="BN130" s="533"/>
      <c r="BO130" s="533"/>
      <c r="BP130" s="533"/>
      <c r="BQ130" s="533"/>
      <c r="BR130" s="533"/>
      <c r="BS130" s="533"/>
      <c r="BT130" s="533"/>
      <c r="BU130" s="534"/>
    </row>
    <row r="131" spans="1:73" ht="21">
      <c r="A131" s="150"/>
      <c r="B131" s="150"/>
      <c r="C131" s="150"/>
      <c r="D131" s="150"/>
      <c r="E131" s="150"/>
      <c r="F131" s="150"/>
      <c r="G131" s="150"/>
      <c r="H131" s="150"/>
      <c r="I131" s="529"/>
      <c r="J131" s="530"/>
      <c r="K131" s="530"/>
      <c r="L131" s="530"/>
      <c r="M131" s="530"/>
      <c r="N131" s="530"/>
      <c r="O131" s="530"/>
      <c r="P131" s="530"/>
      <c r="Q131" s="530"/>
      <c r="R131" s="530"/>
      <c r="S131" s="530"/>
      <c r="T131" s="530"/>
      <c r="U131" s="531"/>
      <c r="V131" s="529"/>
      <c r="W131" s="530"/>
      <c r="X131" s="530"/>
      <c r="Y131" s="530"/>
      <c r="Z131" s="530"/>
      <c r="AA131" s="530"/>
      <c r="AB131" s="530"/>
      <c r="AC131" s="530"/>
      <c r="AD131" s="530"/>
      <c r="AE131" s="530"/>
      <c r="AF131" s="530"/>
      <c r="AG131" s="530"/>
      <c r="AH131" s="531"/>
      <c r="AI131" s="532"/>
      <c r="AJ131" s="533"/>
      <c r="AK131" s="533"/>
      <c r="AL131" s="533"/>
      <c r="AM131" s="533"/>
      <c r="AN131" s="533"/>
      <c r="AO131" s="533"/>
      <c r="AP131" s="533"/>
      <c r="AQ131" s="533"/>
      <c r="AR131" s="533"/>
      <c r="AS131" s="533"/>
      <c r="AT131" s="533"/>
      <c r="AU131" s="533"/>
      <c r="AV131" s="533"/>
      <c r="AW131" s="533"/>
      <c r="AX131" s="533"/>
      <c r="AY131" s="533"/>
      <c r="AZ131" s="533"/>
      <c r="BA131" s="533"/>
      <c r="BB131" s="533"/>
      <c r="BC131" s="533"/>
      <c r="BD131" s="533"/>
      <c r="BE131" s="533"/>
      <c r="BF131" s="533"/>
      <c r="BG131" s="533"/>
      <c r="BH131" s="533"/>
      <c r="BI131" s="533"/>
      <c r="BJ131" s="533"/>
      <c r="BK131" s="533"/>
      <c r="BL131" s="533"/>
      <c r="BM131" s="533"/>
      <c r="BN131" s="533"/>
      <c r="BO131" s="533"/>
      <c r="BP131" s="533"/>
      <c r="BQ131" s="533"/>
      <c r="BR131" s="533"/>
      <c r="BS131" s="533"/>
      <c r="BT131" s="533"/>
      <c r="BU131" s="534"/>
    </row>
    <row r="132" spans="1:73" ht="21">
      <c r="A132" s="150"/>
      <c r="B132" s="150"/>
      <c r="C132" s="150"/>
      <c r="D132" s="150"/>
      <c r="E132" s="150"/>
      <c r="F132" s="150"/>
      <c r="G132" s="150"/>
      <c r="H132" s="150"/>
      <c r="I132" s="529"/>
      <c r="J132" s="530"/>
      <c r="K132" s="530"/>
      <c r="L132" s="530"/>
      <c r="M132" s="530"/>
      <c r="N132" s="530"/>
      <c r="O132" s="530"/>
      <c r="P132" s="530"/>
      <c r="Q132" s="530"/>
      <c r="R132" s="530"/>
      <c r="S132" s="530"/>
      <c r="T132" s="530"/>
      <c r="U132" s="531"/>
      <c r="V132" s="529"/>
      <c r="W132" s="530"/>
      <c r="X132" s="530"/>
      <c r="Y132" s="530"/>
      <c r="Z132" s="530"/>
      <c r="AA132" s="530"/>
      <c r="AB132" s="530"/>
      <c r="AC132" s="530"/>
      <c r="AD132" s="530"/>
      <c r="AE132" s="530"/>
      <c r="AF132" s="530"/>
      <c r="AG132" s="530"/>
      <c r="AH132" s="531"/>
      <c r="AI132" s="532"/>
      <c r="AJ132" s="533"/>
      <c r="AK132" s="533"/>
      <c r="AL132" s="533"/>
      <c r="AM132" s="533"/>
      <c r="AN132" s="533"/>
      <c r="AO132" s="533"/>
      <c r="AP132" s="533"/>
      <c r="AQ132" s="533"/>
      <c r="AR132" s="533"/>
      <c r="AS132" s="533"/>
      <c r="AT132" s="533"/>
      <c r="AU132" s="533"/>
      <c r="AV132" s="533"/>
      <c r="AW132" s="533"/>
      <c r="AX132" s="533"/>
      <c r="AY132" s="533"/>
      <c r="AZ132" s="533"/>
      <c r="BA132" s="533"/>
      <c r="BB132" s="533"/>
      <c r="BC132" s="533"/>
      <c r="BD132" s="533"/>
      <c r="BE132" s="533"/>
      <c r="BF132" s="533"/>
      <c r="BG132" s="533"/>
      <c r="BH132" s="533"/>
      <c r="BI132" s="533"/>
      <c r="BJ132" s="533"/>
      <c r="BK132" s="533"/>
      <c r="BL132" s="533"/>
      <c r="BM132" s="533"/>
      <c r="BN132" s="533"/>
      <c r="BO132" s="533"/>
      <c r="BP132" s="533"/>
      <c r="BQ132" s="533"/>
      <c r="BR132" s="533"/>
      <c r="BS132" s="533"/>
      <c r="BT132" s="533"/>
      <c r="BU132" s="534"/>
    </row>
    <row r="133" spans="1:73" ht="21">
      <c r="A133" s="150"/>
      <c r="B133" s="150"/>
      <c r="C133" s="150"/>
      <c r="D133" s="150"/>
      <c r="E133" s="150"/>
      <c r="F133" s="150"/>
      <c r="G133" s="150"/>
      <c r="H133" s="150"/>
      <c r="I133" s="529"/>
      <c r="J133" s="530"/>
      <c r="K133" s="530"/>
      <c r="L133" s="530"/>
      <c r="M133" s="530"/>
      <c r="N133" s="530"/>
      <c r="O133" s="530"/>
      <c r="P133" s="530"/>
      <c r="Q133" s="530"/>
      <c r="R133" s="530"/>
      <c r="S133" s="530"/>
      <c r="T133" s="530"/>
      <c r="U133" s="531"/>
      <c r="V133" s="529"/>
      <c r="W133" s="530"/>
      <c r="X133" s="530"/>
      <c r="Y133" s="530"/>
      <c r="Z133" s="530"/>
      <c r="AA133" s="530"/>
      <c r="AB133" s="530"/>
      <c r="AC133" s="530"/>
      <c r="AD133" s="530"/>
      <c r="AE133" s="530"/>
      <c r="AF133" s="530"/>
      <c r="AG133" s="530"/>
      <c r="AH133" s="531"/>
      <c r="AI133" s="532"/>
      <c r="AJ133" s="533"/>
      <c r="AK133" s="533"/>
      <c r="AL133" s="533"/>
      <c r="AM133" s="533"/>
      <c r="AN133" s="533"/>
      <c r="AO133" s="533"/>
      <c r="AP133" s="533"/>
      <c r="AQ133" s="533"/>
      <c r="AR133" s="533"/>
      <c r="AS133" s="533"/>
      <c r="AT133" s="533"/>
      <c r="AU133" s="533"/>
      <c r="AV133" s="533"/>
      <c r="AW133" s="533"/>
      <c r="AX133" s="533"/>
      <c r="AY133" s="533"/>
      <c r="AZ133" s="533"/>
      <c r="BA133" s="533"/>
      <c r="BB133" s="533"/>
      <c r="BC133" s="533"/>
      <c r="BD133" s="533"/>
      <c r="BE133" s="533"/>
      <c r="BF133" s="533"/>
      <c r="BG133" s="533"/>
      <c r="BH133" s="533"/>
      <c r="BI133" s="533"/>
      <c r="BJ133" s="533"/>
      <c r="BK133" s="533"/>
      <c r="BL133" s="533"/>
      <c r="BM133" s="533"/>
      <c r="BN133" s="533"/>
      <c r="BO133" s="533"/>
      <c r="BP133" s="533"/>
      <c r="BQ133" s="533"/>
      <c r="BR133" s="533"/>
      <c r="BS133" s="533"/>
      <c r="BT133" s="533"/>
      <c r="BU133" s="534"/>
    </row>
    <row r="134" spans="1:73" ht="21">
      <c r="A134" s="150"/>
      <c r="B134" s="150"/>
      <c r="C134" s="150"/>
      <c r="D134" s="150"/>
      <c r="E134" s="150"/>
      <c r="F134" s="150"/>
      <c r="G134" s="150"/>
      <c r="H134" s="150"/>
      <c r="I134" s="529"/>
      <c r="J134" s="530"/>
      <c r="K134" s="530"/>
      <c r="L134" s="530"/>
      <c r="M134" s="530"/>
      <c r="N134" s="530"/>
      <c r="O134" s="530"/>
      <c r="P134" s="530"/>
      <c r="Q134" s="530"/>
      <c r="R134" s="530"/>
      <c r="S134" s="530"/>
      <c r="T134" s="530"/>
      <c r="U134" s="531"/>
      <c r="V134" s="529"/>
      <c r="W134" s="530"/>
      <c r="X134" s="530"/>
      <c r="Y134" s="530"/>
      <c r="Z134" s="530"/>
      <c r="AA134" s="530"/>
      <c r="AB134" s="530"/>
      <c r="AC134" s="530"/>
      <c r="AD134" s="530"/>
      <c r="AE134" s="530"/>
      <c r="AF134" s="530"/>
      <c r="AG134" s="530"/>
      <c r="AH134" s="531"/>
      <c r="AI134" s="532"/>
      <c r="AJ134" s="533"/>
      <c r="AK134" s="533"/>
      <c r="AL134" s="533"/>
      <c r="AM134" s="533"/>
      <c r="AN134" s="533"/>
      <c r="AO134" s="533"/>
      <c r="AP134" s="533"/>
      <c r="AQ134" s="533"/>
      <c r="AR134" s="533"/>
      <c r="AS134" s="533"/>
      <c r="AT134" s="533"/>
      <c r="AU134" s="533"/>
      <c r="AV134" s="533"/>
      <c r="AW134" s="533"/>
      <c r="AX134" s="533"/>
      <c r="AY134" s="533"/>
      <c r="AZ134" s="533"/>
      <c r="BA134" s="533"/>
      <c r="BB134" s="533"/>
      <c r="BC134" s="533"/>
      <c r="BD134" s="533"/>
      <c r="BE134" s="533"/>
      <c r="BF134" s="533"/>
      <c r="BG134" s="533"/>
      <c r="BH134" s="533"/>
      <c r="BI134" s="533"/>
      <c r="BJ134" s="533"/>
      <c r="BK134" s="533"/>
      <c r="BL134" s="533"/>
      <c r="BM134" s="533"/>
      <c r="BN134" s="533"/>
      <c r="BO134" s="533"/>
      <c r="BP134" s="533"/>
      <c r="BQ134" s="533"/>
      <c r="BR134" s="533"/>
      <c r="BS134" s="533"/>
      <c r="BT134" s="533"/>
      <c r="BU134" s="534"/>
    </row>
    <row r="135" spans="1:73" ht="21">
      <c r="A135" s="150"/>
      <c r="B135" s="150"/>
      <c r="C135" s="150"/>
      <c r="D135" s="150"/>
      <c r="E135" s="150"/>
      <c r="F135" s="150"/>
      <c r="G135" s="150"/>
      <c r="H135" s="150"/>
      <c r="I135" s="529"/>
      <c r="J135" s="530"/>
      <c r="K135" s="530"/>
      <c r="L135" s="530"/>
      <c r="M135" s="530"/>
      <c r="N135" s="530"/>
      <c r="O135" s="530"/>
      <c r="P135" s="530"/>
      <c r="Q135" s="530"/>
      <c r="R135" s="530"/>
      <c r="S135" s="530"/>
      <c r="T135" s="530"/>
      <c r="U135" s="531"/>
      <c r="V135" s="529"/>
      <c r="W135" s="530"/>
      <c r="X135" s="530"/>
      <c r="Y135" s="530"/>
      <c r="Z135" s="530"/>
      <c r="AA135" s="530"/>
      <c r="AB135" s="530"/>
      <c r="AC135" s="530"/>
      <c r="AD135" s="530"/>
      <c r="AE135" s="530"/>
      <c r="AF135" s="530"/>
      <c r="AG135" s="530"/>
      <c r="AH135" s="531"/>
      <c r="AI135" s="532"/>
      <c r="AJ135" s="533"/>
      <c r="AK135" s="533"/>
      <c r="AL135" s="533"/>
      <c r="AM135" s="533"/>
      <c r="AN135" s="533"/>
      <c r="AO135" s="533"/>
      <c r="AP135" s="533"/>
      <c r="AQ135" s="533"/>
      <c r="AR135" s="533"/>
      <c r="AS135" s="533"/>
      <c r="AT135" s="533"/>
      <c r="AU135" s="533"/>
      <c r="AV135" s="533"/>
      <c r="AW135" s="533"/>
      <c r="AX135" s="533"/>
      <c r="AY135" s="533"/>
      <c r="AZ135" s="533"/>
      <c r="BA135" s="533"/>
      <c r="BB135" s="533"/>
      <c r="BC135" s="533"/>
      <c r="BD135" s="533"/>
      <c r="BE135" s="533"/>
      <c r="BF135" s="533"/>
      <c r="BG135" s="533"/>
      <c r="BH135" s="533"/>
      <c r="BI135" s="533"/>
      <c r="BJ135" s="533"/>
      <c r="BK135" s="533"/>
      <c r="BL135" s="533"/>
      <c r="BM135" s="533"/>
      <c r="BN135" s="533"/>
      <c r="BO135" s="533"/>
      <c r="BP135" s="533"/>
      <c r="BQ135" s="533"/>
      <c r="BR135" s="533"/>
      <c r="BS135" s="533"/>
      <c r="BT135" s="533"/>
      <c r="BU135" s="534"/>
    </row>
    <row r="136" spans="1:73" ht="21">
      <c r="A136" s="150"/>
      <c r="B136" s="150"/>
      <c r="C136" s="150"/>
      <c r="D136" s="150"/>
      <c r="E136" s="150"/>
      <c r="F136" s="150"/>
      <c r="G136" s="150"/>
      <c r="H136" s="150"/>
      <c r="I136" s="529"/>
      <c r="J136" s="530"/>
      <c r="K136" s="530"/>
      <c r="L136" s="530"/>
      <c r="M136" s="530"/>
      <c r="N136" s="530"/>
      <c r="O136" s="530"/>
      <c r="P136" s="530"/>
      <c r="Q136" s="530"/>
      <c r="R136" s="530"/>
      <c r="S136" s="530"/>
      <c r="T136" s="530"/>
      <c r="U136" s="531"/>
      <c r="V136" s="529"/>
      <c r="W136" s="530"/>
      <c r="X136" s="530"/>
      <c r="Y136" s="530"/>
      <c r="Z136" s="530"/>
      <c r="AA136" s="530"/>
      <c r="AB136" s="530"/>
      <c r="AC136" s="530"/>
      <c r="AD136" s="530"/>
      <c r="AE136" s="530"/>
      <c r="AF136" s="530"/>
      <c r="AG136" s="530"/>
      <c r="AH136" s="531"/>
      <c r="AI136" s="532"/>
      <c r="AJ136" s="533"/>
      <c r="AK136" s="533"/>
      <c r="AL136" s="533"/>
      <c r="AM136" s="533"/>
      <c r="AN136" s="533"/>
      <c r="AO136" s="533"/>
      <c r="AP136" s="533"/>
      <c r="AQ136" s="533"/>
      <c r="AR136" s="533"/>
      <c r="AS136" s="533"/>
      <c r="AT136" s="533"/>
      <c r="AU136" s="533"/>
      <c r="AV136" s="533"/>
      <c r="AW136" s="533"/>
      <c r="AX136" s="533"/>
      <c r="AY136" s="533"/>
      <c r="AZ136" s="533"/>
      <c r="BA136" s="533"/>
      <c r="BB136" s="533"/>
      <c r="BC136" s="533"/>
      <c r="BD136" s="533"/>
      <c r="BE136" s="533"/>
      <c r="BF136" s="533"/>
      <c r="BG136" s="533"/>
      <c r="BH136" s="533"/>
      <c r="BI136" s="533"/>
      <c r="BJ136" s="533"/>
      <c r="BK136" s="533"/>
      <c r="BL136" s="533"/>
      <c r="BM136" s="533"/>
      <c r="BN136" s="533"/>
      <c r="BO136" s="533"/>
      <c r="BP136" s="533"/>
      <c r="BQ136" s="533"/>
      <c r="BR136" s="533"/>
      <c r="BS136" s="533"/>
      <c r="BT136" s="533"/>
      <c r="BU136" s="534"/>
    </row>
    <row r="137" spans="1:73" ht="21">
      <c r="A137" s="150"/>
      <c r="B137" s="150"/>
      <c r="C137" s="150"/>
      <c r="D137" s="150"/>
      <c r="E137" s="150"/>
      <c r="F137" s="150"/>
      <c r="G137" s="150"/>
      <c r="H137" s="150"/>
      <c r="I137" s="529"/>
      <c r="J137" s="530"/>
      <c r="K137" s="530"/>
      <c r="L137" s="530"/>
      <c r="M137" s="530"/>
      <c r="N137" s="530"/>
      <c r="O137" s="530"/>
      <c r="P137" s="530"/>
      <c r="Q137" s="530"/>
      <c r="R137" s="530"/>
      <c r="S137" s="530"/>
      <c r="T137" s="530"/>
      <c r="U137" s="531"/>
      <c r="V137" s="529"/>
      <c r="W137" s="530"/>
      <c r="X137" s="530"/>
      <c r="Y137" s="530"/>
      <c r="Z137" s="530"/>
      <c r="AA137" s="530"/>
      <c r="AB137" s="530"/>
      <c r="AC137" s="530"/>
      <c r="AD137" s="530"/>
      <c r="AE137" s="530"/>
      <c r="AF137" s="530"/>
      <c r="AG137" s="530"/>
      <c r="AH137" s="531"/>
      <c r="AI137" s="532"/>
      <c r="AJ137" s="533"/>
      <c r="AK137" s="533"/>
      <c r="AL137" s="533"/>
      <c r="AM137" s="533"/>
      <c r="AN137" s="533"/>
      <c r="AO137" s="533"/>
      <c r="AP137" s="533"/>
      <c r="AQ137" s="533"/>
      <c r="AR137" s="533"/>
      <c r="AS137" s="533"/>
      <c r="AT137" s="533"/>
      <c r="AU137" s="533"/>
      <c r="AV137" s="533"/>
      <c r="AW137" s="533"/>
      <c r="AX137" s="533"/>
      <c r="AY137" s="533"/>
      <c r="AZ137" s="533"/>
      <c r="BA137" s="533"/>
      <c r="BB137" s="533"/>
      <c r="BC137" s="533"/>
      <c r="BD137" s="533"/>
      <c r="BE137" s="533"/>
      <c r="BF137" s="533"/>
      <c r="BG137" s="533"/>
      <c r="BH137" s="533"/>
      <c r="BI137" s="533"/>
      <c r="BJ137" s="533"/>
      <c r="BK137" s="533"/>
      <c r="BL137" s="533"/>
      <c r="BM137" s="533"/>
      <c r="BN137" s="533"/>
      <c r="BO137" s="533"/>
      <c r="BP137" s="533"/>
      <c r="BQ137" s="533"/>
      <c r="BR137" s="533"/>
      <c r="BS137" s="533"/>
      <c r="BT137" s="533"/>
      <c r="BU137" s="534"/>
    </row>
    <row r="138" spans="1:73" ht="21">
      <c r="A138" s="150"/>
      <c r="B138" s="150"/>
      <c r="C138" s="150"/>
      <c r="D138" s="150"/>
      <c r="E138" s="150"/>
      <c r="F138" s="150"/>
      <c r="G138" s="150"/>
      <c r="H138" s="150"/>
      <c r="I138" s="529"/>
      <c r="J138" s="530"/>
      <c r="K138" s="530"/>
      <c r="L138" s="530"/>
      <c r="M138" s="530"/>
      <c r="N138" s="530"/>
      <c r="O138" s="530"/>
      <c r="P138" s="530"/>
      <c r="Q138" s="530"/>
      <c r="R138" s="530"/>
      <c r="S138" s="530"/>
      <c r="T138" s="530"/>
      <c r="U138" s="531"/>
      <c r="V138" s="529"/>
      <c r="W138" s="530"/>
      <c r="X138" s="530"/>
      <c r="Y138" s="530"/>
      <c r="Z138" s="530"/>
      <c r="AA138" s="530"/>
      <c r="AB138" s="530"/>
      <c r="AC138" s="530"/>
      <c r="AD138" s="530"/>
      <c r="AE138" s="530"/>
      <c r="AF138" s="530"/>
      <c r="AG138" s="530"/>
      <c r="AH138" s="531"/>
      <c r="AI138" s="532"/>
      <c r="AJ138" s="533"/>
      <c r="AK138" s="533"/>
      <c r="AL138" s="533"/>
      <c r="AM138" s="533"/>
      <c r="AN138" s="533"/>
      <c r="AO138" s="533"/>
      <c r="AP138" s="533"/>
      <c r="AQ138" s="533"/>
      <c r="AR138" s="533"/>
      <c r="AS138" s="533"/>
      <c r="AT138" s="533"/>
      <c r="AU138" s="533"/>
      <c r="AV138" s="533"/>
      <c r="AW138" s="533"/>
      <c r="AX138" s="533"/>
      <c r="AY138" s="533"/>
      <c r="AZ138" s="533"/>
      <c r="BA138" s="533"/>
      <c r="BB138" s="533"/>
      <c r="BC138" s="533"/>
      <c r="BD138" s="533"/>
      <c r="BE138" s="533"/>
      <c r="BF138" s="533"/>
      <c r="BG138" s="533"/>
      <c r="BH138" s="533"/>
      <c r="BI138" s="533"/>
      <c r="BJ138" s="533"/>
      <c r="BK138" s="533"/>
      <c r="BL138" s="533"/>
      <c r="BM138" s="533"/>
      <c r="BN138" s="533"/>
      <c r="BO138" s="533"/>
      <c r="BP138" s="533"/>
      <c r="BQ138" s="533"/>
      <c r="BR138" s="533"/>
      <c r="BS138" s="533"/>
      <c r="BT138" s="533"/>
      <c r="BU138" s="534"/>
    </row>
    <row r="139" spans="1:73" ht="21">
      <c r="A139" s="150"/>
      <c r="B139" s="150"/>
      <c r="C139" s="150"/>
      <c r="D139" s="150"/>
      <c r="E139" s="150"/>
      <c r="F139" s="150"/>
      <c r="G139" s="150"/>
      <c r="H139" s="150"/>
      <c r="I139" s="529"/>
      <c r="J139" s="530"/>
      <c r="K139" s="530"/>
      <c r="L139" s="530"/>
      <c r="M139" s="530"/>
      <c r="N139" s="530"/>
      <c r="O139" s="530"/>
      <c r="P139" s="530"/>
      <c r="Q139" s="530"/>
      <c r="R139" s="530"/>
      <c r="S139" s="530"/>
      <c r="T139" s="530"/>
      <c r="U139" s="531"/>
      <c r="V139" s="529"/>
      <c r="W139" s="530"/>
      <c r="X139" s="530"/>
      <c r="Y139" s="530"/>
      <c r="Z139" s="530"/>
      <c r="AA139" s="530"/>
      <c r="AB139" s="530"/>
      <c r="AC139" s="530"/>
      <c r="AD139" s="530"/>
      <c r="AE139" s="530"/>
      <c r="AF139" s="530"/>
      <c r="AG139" s="530"/>
      <c r="AH139" s="531"/>
      <c r="AI139" s="532"/>
      <c r="AJ139" s="533"/>
      <c r="AK139" s="533"/>
      <c r="AL139" s="533"/>
      <c r="AM139" s="533"/>
      <c r="AN139" s="533"/>
      <c r="AO139" s="533"/>
      <c r="AP139" s="533"/>
      <c r="AQ139" s="533"/>
      <c r="AR139" s="533"/>
      <c r="AS139" s="533"/>
      <c r="AT139" s="533"/>
      <c r="AU139" s="533"/>
      <c r="AV139" s="533"/>
      <c r="AW139" s="533"/>
      <c r="AX139" s="533"/>
      <c r="AY139" s="533"/>
      <c r="AZ139" s="533"/>
      <c r="BA139" s="533"/>
      <c r="BB139" s="533"/>
      <c r="BC139" s="533"/>
      <c r="BD139" s="533"/>
      <c r="BE139" s="533"/>
      <c r="BF139" s="533"/>
      <c r="BG139" s="533"/>
      <c r="BH139" s="533"/>
      <c r="BI139" s="533"/>
      <c r="BJ139" s="533"/>
      <c r="BK139" s="533"/>
      <c r="BL139" s="533"/>
      <c r="BM139" s="533"/>
      <c r="BN139" s="533"/>
      <c r="BO139" s="533"/>
      <c r="BP139" s="533"/>
      <c r="BQ139" s="533"/>
      <c r="BR139" s="533"/>
      <c r="BS139" s="533"/>
      <c r="BT139" s="533"/>
      <c r="BU139" s="534"/>
    </row>
    <row r="140" spans="1:73" ht="21">
      <c r="A140" s="150"/>
      <c r="B140" s="150"/>
      <c r="C140" s="150"/>
      <c r="D140" s="150"/>
      <c r="E140" s="150"/>
      <c r="F140" s="150"/>
      <c r="G140" s="150"/>
      <c r="H140" s="150"/>
      <c r="I140" s="529"/>
      <c r="J140" s="530"/>
      <c r="K140" s="530"/>
      <c r="L140" s="530"/>
      <c r="M140" s="530"/>
      <c r="N140" s="530"/>
      <c r="O140" s="530"/>
      <c r="P140" s="530"/>
      <c r="Q140" s="530"/>
      <c r="R140" s="530"/>
      <c r="S140" s="530"/>
      <c r="T140" s="530"/>
      <c r="U140" s="531"/>
      <c r="V140" s="529"/>
      <c r="W140" s="530"/>
      <c r="X140" s="530"/>
      <c r="Y140" s="530"/>
      <c r="Z140" s="530"/>
      <c r="AA140" s="530"/>
      <c r="AB140" s="530"/>
      <c r="AC140" s="530"/>
      <c r="AD140" s="530"/>
      <c r="AE140" s="530"/>
      <c r="AF140" s="530"/>
      <c r="AG140" s="530"/>
      <c r="AH140" s="531"/>
      <c r="AI140" s="532"/>
      <c r="AJ140" s="533"/>
      <c r="AK140" s="533"/>
      <c r="AL140" s="533"/>
      <c r="AM140" s="533"/>
      <c r="AN140" s="533"/>
      <c r="AO140" s="533"/>
      <c r="AP140" s="533"/>
      <c r="AQ140" s="533"/>
      <c r="AR140" s="533"/>
      <c r="AS140" s="533"/>
      <c r="AT140" s="533"/>
      <c r="AU140" s="533"/>
      <c r="AV140" s="533"/>
      <c r="AW140" s="533"/>
      <c r="AX140" s="533"/>
      <c r="AY140" s="533"/>
      <c r="AZ140" s="533"/>
      <c r="BA140" s="533"/>
      <c r="BB140" s="533"/>
      <c r="BC140" s="533"/>
      <c r="BD140" s="533"/>
      <c r="BE140" s="533"/>
      <c r="BF140" s="533"/>
      <c r="BG140" s="533"/>
      <c r="BH140" s="533"/>
      <c r="BI140" s="533"/>
      <c r="BJ140" s="533"/>
      <c r="BK140" s="533"/>
      <c r="BL140" s="533"/>
      <c r="BM140" s="533"/>
      <c r="BN140" s="533"/>
      <c r="BO140" s="533"/>
      <c r="BP140" s="533"/>
      <c r="BQ140" s="533"/>
      <c r="BR140" s="533"/>
      <c r="BS140" s="533"/>
      <c r="BT140" s="533"/>
      <c r="BU140" s="534"/>
    </row>
    <row r="141" spans="1:73" ht="21">
      <c r="A141" s="150"/>
      <c r="B141" s="150"/>
      <c r="C141" s="150"/>
      <c r="D141" s="150"/>
      <c r="E141" s="150"/>
      <c r="F141" s="150"/>
      <c r="G141" s="150"/>
      <c r="H141" s="150"/>
      <c r="I141" s="529"/>
      <c r="J141" s="530"/>
      <c r="K141" s="530"/>
      <c r="L141" s="530"/>
      <c r="M141" s="530"/>
      <c r="N141" s="530"/>
      <c r="O141" s="530"/>
      <c r="P141" s="530"/>
      <c r="Q141" s="530"/>
      <c r="R141" s="530"/>
      <c r="S141" s="530"/>
      <c r="T141" s="530"/>
      <c r="U141" s="531"/>
      <c r="V141" s="529"/>
      <c r="W141" s="530"/>
      <c r="X141" s="530"/>
      <c r="Y141" s="530"/>
      <c r="Z141" s="530"/>
      <c r="AA141" s="530"/>
      <c r="AB141" s="530"/>
      <c r="AC141" s="530"/>
      <c r="AD141" s="530"/>
      <c r="AE141" s="530"/>
      <c r="AF141" s="530"/>
      <c r="AG141" s="530"/>
      <c r="AH141" s="531"/>
      <c r="AI141" s="532"/>
      <c r="AJ141" s="533"/>
      <c r="AK141" s="533"/>
      <c r="AL141" s="533"/>
      <c r="AM141" s="533"/>
      <c r="AN141" s="533"/>
      <c r="AO141" s="533"/>
      <c r="AP141" s="533"/>
      <c r="AQ141" s="533"/>
      <c r="AR141" s="533"/>
      <c r="AS141" s="533"/>
      <c r="AT141" s="533"/>
      <c r="AU141" s="533"/>
      <c r="AV141" s="533"/>
      <c r="AW141" s="533"/>
      <c r="AX141" s="533"/>
      <c r="AY141" s="533"/>
      <c r="AZ141" s="533"/>
      <c r="BA141" s="533"/>
      <c r="BB141" s="533"/>
      <c r="BC141" s="533"/>
      <c r="BD141" s="533"/>
      <c r="BE141" s="533"/>
      <c r="BF141" s="533"/>
      <c r="BG141" s="533"/>
      <c r="BH141" s="533"/>
      <c r="BI141" s="533"/>
      <c r="BJ141" s="533"/>
      <c r="BK141" s="533"/>
      <c r="BL141" s="533"/>
      <c r="BM141" s="533"/>
      <c r="BN141" s="533"/>
      <c r="BO141" s="533"/>
      <c r="BP141" s="533"/>
      <c r="BQ141" s="533"/>
      <c r="BR141" s="533"/>
      <c r="BS141" s="533"/>
      <c r="BT141" s="533"/>
      <c r="BU141" s="534"/>
    </row>
    <row r="142" spans="1:73" ht="21">
      <c r="A142" s="150"/>
      <c r="B142" s="150"/>
      <c r="C142" s="150"/>
      <c r="D142" s="150"/>
      <c r="E142" s="150"/>
      <c r="F142" s="150"/>
      <c r="G142" s="150"/>
      <c r="H142" s="150"/>
      <c r="I142" s="529"/>
      <c r="J142" s="530"/>
      <c r="K142" s="530"/>
      <c r="L142" s="530"/>
      <c r="M142" s="530"/>
      <c r="N142" s="530"/>
      <c r="O142" s="530"/>
      <c r="P142" s="530"/>
      <c r="Q142" s="530"/>
      <c r="R142" s="530"/>
      <c r="S142" s="530"/>
      <c r="T142" s="530"/>
      <c r="U142" s="531"/>
      <c r="V142" s="529"/>
      <c r="W142" s="530"/>
      <c r="X142" s="530"/>
      <c r="Y142" s="530"/>
      <c r="Z142" s="530"/>
      <c r="AA142" s="530"/>
      <c r="AB142" s="530"/>
      <c r="AC142" s="530"/>
      <c r="AD142" s="530"/>
      <c r="AE142" s="530"/>
      <c r="AF142" s="530"/>
      <c r="AG142" s="530"/>
      <c r="AH142" s="531"/>
      <c r="AI142" s="532"/>
      <c r="AJ142" s="533"/>
      <c r="AK142" s="533"/>
      <c r="AL142" s="533"/>
      <c r="AM142" s="533"/>
      <c r="AN142" s="533"/>
      <c r="AO142" s="533"/>
      <c r="AP142" s="533"/>
      <c r="AQ142" s="533"/>
      <c r="AR142" s="533"/>
      <c r="AS142" s="533"/>
      <c r="AT142" s="533"/>
      <c r="AU142" s="533"/>
      <c r="AV142" s="533"/>
      <c r="AW142" s="533"/>
      <c r="AX142" s="533"/>
      <c r="AY142" s="533"/>
      <c r="AZ142" s="533"/>
      <c r="BA142" s="533"/>
      <c r="BB142" s="533"/>
      <c r="BC142" s="533"/>
      <c r="BD142" s="533"/>
      <c r="BE142" s="533"/>
      <c r="BF142" s="533"/>
      <c r="BG142" s="533"/>
      <c r="BH142" s="533"/>
      <c r="BI142" s="533"/>
      <c r="BJ142" s="533"/>
      <c r="BK142" s="533"/>
      <c r="BL142" s="533"/>
      <c r="BM142" s="533"/>
      <c r="BN142" s="533"/>
      <c r="BO142" s="533"/>
      <c r="BP142" s="533"/>
      <c r="BQ142" s="533"/>
      <c r="BR142" s="533"/>
      <c r="BS142" s="533"/>
      <c r="BT142" s="533"/>
      <c r="BU142" s="534"/>
    </row>
    <row r="143" spans="1:73" ht="21">
      <c r="A143" s="150"/>
      <c r="B143" s="150"/>
      <c r="C143" s="150"/>
      <c r="D143" s="150"/>
      <c r="E143" s="150"/>
      <c r="F143" s="150"/>
      <c r="G143" s="150"/>
      <c r="H143" s="150"/>
      <c r="I143" s="529"/>
      <c r="J143" s="530"/>
      <c r="K143" s="530"/>
      <c r="L143" s="530"/>
      <c r="M143" s="530"/>
      <c r="N143" s="530"/>
      <c r="O143" s="530"/>
      <c r="P143" s="530"/>
      <c r="Q143" s="530"/>
      <c r="R143" s="530"/>
      <c r="S143" s="530"/>
      <c r="T143" s="530"/>
      <c r="U143" s="531"/>
      <c r="V143" s="529"/>
      <c r="W143" s="530"/>
      <c r="X143" s="530"/>
      <c r="Y143" s="530"/>
      <c r="Z143" s="530"/>
      <c r="AA143" s="530"/>
      <c r="AB143" s="530"/>
      <c r="AC143" s="530"/>
      <c r="AD143" s="530"/>
      <c r="AE143" s="530"/>
      <c r="AF143" s="530"/>
      <c r="AG143" s="530"/>
      <c r="AH143" s="531"/>
      <c r="AI143" s="532"/>
      <c r="AJ143" s="533"/>
      <c r="AK143" s="533"/>
      <c r="AL143" s="533"/>
      <c r="AM143" s="533"/>
      <c r="AN143" s="533"/>
      <c r="AO143" s="533"/>
      <c r="AP143" s="533"/>
      <c r="AQ143" s="533"/>
      <c r="AR143" s="533"/>
      <c r="AS143" s="533"/>
      <c r="AT143" s="533"/>
      <c r="AU143" s="533"/>
      <c r="AV143" s="533"/>
      <c r="AW143" s="533"/>
      <c r="AX143" s="533"/>
      <c r="AY143" s="533"/>
      <c r="AZ143" s="533"/>
      <c r="BA143" s="533"/>
      <c r="BB143" s="533"/>
      <c r="BC143" s="533"/>
      <c r="BD143" s="533"/>
      <c r="BE143" s="533"/>
      <c r="BF143" s="533"/>
      <c r="BG143" s="533"/>
      <c r="BH143" s="533"/>
      <c r="BI143" s="533"/>
      <c r="BJ143" s="533"/>
      <c r="BK143" s="533"/>
      <c r="BL143" s="533"/>
      <c r="BM143" s="533"/>
      <c r="BN143" s="533"/>
      <c r="BO143" s="533"/>
      <c r="BP143" s="533"/>
      <c r="BQ143" s="533"/>
      <c r="BR143" s="533"/>
      <c r="BS143" s="533"/>
      <c r="BT143" s="533"/>
      <c r="BU143" s="534"/>
    </row>
    <row r="144" spans="1:73" ht="21">
      <c r="A144" s="150"/>
      <c r="B144" s="150"/>
      <c r="C144" s="150"/>
      <c r="D144" s="150"/>
      <c r="E144" s="150"/>
      <c r="F144" s="150"/>
      <c r="G144" s="150"/>
      <c r="H144" s="150"/>
      <c r="I144" s="529"/>
      <c r="J144" s="530"/>
      <c r="K144" s="530"/>
      <c r="L144" s="530"/>
      <c r="M144" s="530"/>
      <c r="N144" s="530"/>
      <c r="O144" s="530"/>
      <c r="P144" s="530"/>
      <c r="Q144" s="530"/>
      <c r="R144" s="530"/>
      <c r="S144" s="530"/>
      <c r="T144" s="530"/>
      <c r="U144" s="531"/>
      <c r="V144" s="529"/>
      <c r="W144" s="530"/>
      <c r="X144" s="530"/>
      <c r="Y144" s="530"/>
      <c r="Z144" s="530"/>
      <c r="AA144" s="530"/>
      <c r="AB144" s="530"/>
      <c r="AC144" s="530"/>
      <c r="AD144" s="530"/>
      <c r="AE144" s="530"/>
      <c r="AF144" s="530"/>
      <c r="AG144" s="530"/>
      <c r="AH144" s="531"/>
      <c r="AI144" s="532"/>
      <c r="AJ144" s="533"/>
      <c r="AK144" s="533"/>
      <c r="AL144" s="533"/>
      <c r="AM144" s="533"/>
      <c r="AN144" s="533"/>
      <c r="AO144" s="533"/>
      <c r="AP144" s="533"/>
      <c r="AQ144" s="533"/>
      <c r="AR144" s="533"/>
      <c r="AS144" s="533"/>
      <c r="AT144" s="533"/>
      <c r="AU144" s="533"/>
      <c r="AV144" s="533"/>
      <c r="AW144" s="533"/>
      <c r="AX144" s="533"/>
      <c r="AY144" s="533"/>
      <c r="AZ144" s="533"/>
      <c r="BA144" s="533"/>
      <c r="BB144" s="533"/>
      <c r="BC144" s="533"/>
      <c r="BD144" s="533"/>
      <c r="BE144" s="533"/>
      <c r="BF144" s="533"/>
      <c r="BG144" s="533"/>
      <c r="BH144" s="533"/>
      <c r="BI144" s="533"/>
      <c r="BJ144" s="533"/>
      <c r="BK144" s="533"/>
      <c r="BL144" s="533"/>
      <c r="BM144" s="533"/>
      <c r="BN144" s="533"/>
      <c r="BO144" s="533"/>
      <c r="BP144" s="533"/>
      <c r="BQ144" s="533"/>
      <c r="BR144" s="533"/>
      <c r="BS144" s="533"/>
      <c r="BT144" s="533"/>
      <c r="BU144" s="534"/>
    </row>
    <row r="145" spans="1:73" ht="21">
      <c r="A145" s="150"/>
      <c r="B145" s="150"/>
      <c r="C145" s="150"/>
      <c r="D145" s="150"/>
      <c r="E145" s="150"/>
      <c r="F145" s="150"/>
      <c r="G145" s="150"/>
      <c r="H145" s="150"/>
      <c r="I145" s="529"/>
      <c r="J145" s="530"/>
      <c r="K145" s="530"/>
      <c r="L145" s="530"/>
      <c r="M145" s="530"/>
      <c r="N145" s="530"/>
      <c r="O145" s="530"/>
      <c r="P145" s="530"/>
      <c r="Q145" s="530"/>
      <c r="R145" s="530"/>
      <c r="S145" s="530"/>
      <c r="T145" s="530"/>
      <c r="U145" s="531"/>
      <c r="V145" s="529"/>
      <c r="W145" s="530"/>
      <c r="X145" s="530"/>
      <c r="Y145" s="530"/>
      <c r="Z145" s="530"/>
      <c r="AA145" s="530"/>
      <c r="AB145" s="530"/>
      <c r="AC145" s="530"/>
      <c r="AD145" s="530"/>
      <c r="AE145" s="530"/>
      <c r="AF145" s="530"/>
      <c r="AG145" s="530"/>
      <c r="AH145" s="531"/>
      <c r="AI145" s="532"/>
      <c r="AJ145" s="533"/>
      <c r="AK145" s="533"/>
      <c r="AL145" s="533"/>
      <c r="AM145" s="533"/>
      <c r="AN145" s="533"/>
      <c r="AO145" s="533"/>
      <c r="AP145" s="533"/>
      <c r="AQ145" s="533"/>
      <c r="AR145" s="533"/>
      <c r="AS145" s="533"/>
      <c r="AT145" s="533"/>
      <c r="AU145" s="533"/>
      <c r="AV145" s="533"/>
      <c r="AW145" s="533"/>
      <c r="AX145" s="533"/>
      <c r="AY145" s="533"/>
      <c r="AZ145" s="533"/>
      <c r="BA145" s="533"/>
      <c r="BB145" s="533"/>
      <c r="BC145" s="533"/>
      <c r="BD145" s="533"/>
      <c r="BE145" s="533"/>
      <c r="BF145" s="533"/>
      <c r="BG145" s="533"/>
      <c r="BH145" s="533"/>
      <c r="BI145" s="533"/>
      <c r="BJ145" s="533"/>
      <c r="BK145" s="533"/>
      <c r="BL145" s="533"/>
      <c r="BM145" s="533"/>
      <c r="BN145" s="533"/>
      <c r="BO145" s="533"/>
      <c r="BP145" s="533"/>
      <c r="BQ145" s="533"/>
      <c r="BR145" s="533"/>
      <c r="BS145" s="533"/>
      <c r="BT145" s="533"/>
      <c r="BU145" s="534"/>
    </row>
    <row r="146" spans="1:73" ht="21">
      <c r="A146" s="150"/>
      <c r="B146" s="150"/>
      <c r="C146" s="150"/>
      <c r="D146" s="150"/>
      <c r="E146" s="150"/>
      <c r="F146" s="150"/>
      <c r="G146" s="150"/>
      <c r="H146" s="150"/>
      <c r="I146" s="529"/>
      <c r="J146" s="530"/>
      <c r="K146" s="530"/>
      <c r="L146" s="530"/>
      <c r="M146" s="530"/>
      <c r="N146" s="530"/>
      <c r="O146" s="530"/>
      <c r="P146" s="530"/>
      <c r="Q146" s="530"/>
      <c r="R146" s="530"/>
      <c r="S146" s="530"/>
      <c r="T146" s="530"/>
      <c r="U146" s="531"/>
      <c r="V146" s="529"/>
      <c r="W146" s="530"/>
      <c r="X146" s="530"/>
      <c r="Y146" s="530"/>
      <c r="Z146" s="530"/>
      <c r="AA146" s="530"/>
      <c r="AB146" s="530"/>
      <c r="AC146" s="530"/>
      <c r="AD146" s="530"/>
      <c r="AE146" s="530"/>
      <c r="AF146" s="530"/>
      <c r="AG146" s="530"/>
      <c r="AH146" s="531"/>
      <c r="AI146" s="532"/>
      <c r="AJ146" s="533"/>
      <c r="AK146" s="533"/>
      <c r="AL146" s="533"/>
      <c r="AM146" s="533"/>
      <c r="AN146" s="533"/>
      <c r="AO146" s="533"/>
      <c r="AP146" s="533"/>
      <c r="AQ146" s="533"/>
      <c r="AR146" s="533"/>
      <c r="AS146" s="533"/>
      <c r="AT146" s="533"/>
      <c r="AU146" s="533"/>
      <c r="AV146" s="533"/>
      <c r="AW146" s="533"/>
      <c r="AX146" s="533"/>
      <c r="AY146" s="533"/>
      <c r="AZ146" s="533"/>
      <c r="BA146" s="533"/>
      <c r="BB146" s="533"/>
      <c r="BC146" s="533"/>
      <c r="BD146" s="533"/>
      <c r="BE146" s="533"/>
      <c r="BF146" s="533"/>
      <c r="BG146" s="533"/>
      <c r="BH146" s="533"/>
      <c r="BI146" s="533"/>
      <c r="BJ146" s="533"/>
      <c r="BK146" s="533"/>
      <c r="BL146" s="533"/>
      <c r="BM146" s="533"/>
      <c r="BN146" s="533"/>
      <c r="BO146" s="533"/>
      <c r="BP146" s="533"/>
      <c r="BQ146" s="533"/>
      <c r="BR146" s="533"/>
      <c r="BS146" s="533"/>
      <c r="BT146" s="533"/>
      <c r="BU146" s="534"/>
    </row>
    <row r="147" spans="1:73" ht="21">
      <c r="A147" s="150"/>
      <c r="B147" s="150"/>
      <c r="C147" s="150"/>
      <c r="D147" s="150"/>
      <c r="E147" s="150"/>
      <c r="F147" s="150"/>
      <c r="G147" s="150"/>
      <c r="H147" s="150"/>
      <c r="I147" s="529"/>
      <c r="J147" s="530"/>
      <c r="K147" s="530"/>
      <c r="L147" s="530"/>
      <c r="M147" s="530"/>
      <c r="N147" s="530"/>
      <c r="O147" s="530"/>
      <c r="P147" s="530"/>
      <c r="Q147" s="530"/>
      <c r="R147" s="530"/>
      <c r="S147" s="530"/>
      <c r="T147" s="530"/>
      <c r="U147" s="531"/>
      <c r="V147" s="529"/>
      <c r="W147" s="530"/>
      <c r="X147" s="530"/>
      <c r="Y147" s="530"/>
      <c r="Z147" s="530"/>
      <c r="AA147" s="530"/>
      <c r="AB147" s="530"/>
      <c r="AC147" s="530"/>
      <c r="AD147" s="530"/>
      <c r="AE147" s="530"/>
      <c r="AF147" s="530"/>
      <c r="AG147" s="530"/>
      <c r="AH147" s="531"/>
      <c r="AI147" s="532"/>
      <c r="AJ147" s="533"/>
      <c r="AK147" s="533"/>
      <c r="AL147" s="533"/>
      <c r="AM147" s="533"/>
      <c r="AN147" s="533"/>
      <c r="AO147" s="533"/>
      <c r="AP147" s="533"/>
      <c r="AQ147" s="533"/>
      <c r="AR147" s="533"/>
      <c r="AS147" s="533"/>
      <c r="AT147" s="533"/>
      <c r="AU147" s="533"/>
      <c r="AV147" s="533"/>
      <c r="AW147" s="533"/>
      <c r="AX147" s="533"/>
      <c r="AY147" s="533"/>
      <c r="AZ147" s="533"/>
      <c r="BA147" s="533"/>
      <c r="BB147" s="533"/>
      <c r="BC147" s="533"/>
      <c r="BD147" s="533"/>
      <c r="BE147" s="533"/>
      <c r="BF147" s="533"/>
      <c r="BG147" s="533"/>
      <c r="BH147" s="533"/>
      <c r="BI147" s="533"/>
      <c r="BJ147" s="533"/>
      <c r="BK147" s="533"/>
      <c r="BL147" s="533"/>
      <c r="BM147" s="533"/>
      <c r="BN147" s="533"/>
      <c r="BO147" s="533"/>
      <c r="BP147" s="533"/>
      <c r="BQ147" s="533"/>
      <c r="BR147" s="533"/>
      <c r="BS147" s="533"/>
      <c r="BT147" s="533"/>
      <c r="BU147" s="534"/>
    </row>
    <row r="148" spans="1:73" ht="21">
      <c r="A148" s="150"/>
      <c r="B148" s="150"/>
      <c r="C148" s="150"/>
      <c r="D148" s="150"/>
      <c r="E148" s="150"/>
      <c r="F148" s="150"/>
      <c r="G148" s="150"/>
      <c r="H148" s="150"/>
      <c r="I148" s="529"/>
      <c r="J148" s="530"/>
      <c r="K148" s="530"/>
      <c r="L148" s="530"/>
      <c r="M148" s="530"/>
      <c r="N148" s="530"/>
      <c r="O148" s="530"/>
      <c r="P148" s="530"/>
      <c r="Q148" s="530"/>
      <c r="R148" s="530"/>
      <c r="S148" s="530"/>
      <c r="T148" s="530"/>
      <c r="U148" s="531"/>
      <c r="V148" s="529"/>
      <c r="W148" s="530"/>
      <c r="X148" s="530"/>
      <c r="Y148" s="530"/>
      <c r="Z148" s="530"/>
      <c r="AA148" s="530"/>
      <c r="AB148" s="530"/>
      <c r="AC148" s="530"/>
      <c r="AD148" s="530"/>
      <c r="AE148" s="530"/>
      <c r="AF148" s="530"/>
      <c r="AG148" s="530"/>
      <c r="AH148" s="531"/>
      <c r="AI148" s="532"/>
      <c r="AJ148" s="533"/>
      <c r="AK148" s="533"/>
      <c r="AL148" s="533"/>
      <c r="AM148" s="533"/>
      <c r="AN148" s="533"/>
      <c r="AO148" s="533"/>
      <c r="AP148" s="533"/>
      <c r="AQ148" s="533"/>
      <c r="AR148" s="533"/>
      <c r="AS148" s="533"/>
      <c r="AT148" s="533"/>
      <c r="AU148" s="533"/>
      <c r="AV148" s="533"/>
      <c r="AW148" s="533"/>
      <c r="AX148" s="533"/>
      <c r="AY148" s="533"/>
      <c r="AZ148" s="533"/>
      <c r="BA148" s="533"/>
      <c r="BB148" s="533"/>
      <c r="BC148" s="533"/>
      <c r="BD148" s="533"/>
      <c r="BE148" s="533"/>
      <c r="BF148" s="533"/>
      <c r="BG148" s="533"/>
      <c r="BH148" s="533"/>
      <c r="BI148" s="533"/>
      <c r="BJ148" s="533"/>
      <c r="BK148" s="533"/>
      <c r="BL148" s="533"/>
      <c r="BM148" s="533"/>
      <c r="BN148" s="533"/>
      <c r="BO148" s="533"/>
      <c r="BP148" s="533"/>
      <c r="BQ148" s="533"/>
      <c r="BR148" s="533"/>
      <c r="BS148" s="533"/>
      <c r="BT148" s="533"/>
      <c r="BU148" s="534"/>
    </row>
    <row r="149" spans="1:73" ht="21">
      <c r="A149" s="150"/>
      <c r="B149" s="150"/>
      <c r="C149" s="150"/>
      <c r="D149" s="150"/>
      <c r="E149" s="150"/>
      <c r="F149" s="150"/>
      <c r="G149" s="150"/>
      <c r="H149" s="150"/>
      <c r="I149" s="529"/>
      <c r="J149" s="530"/>
      <c r="K149" s="530"/>
      <c r="L149" s="530"/>
      <c r="M149" s="530"/>
      <c r="N149" s="530"/>
      <c r="O149" s="530"/>
      <c r="P149" s="530"/>
      <c r="Q149" s="530"/>
      <c r="R149" s="530"/>
      <c r="S149" s="530"/>
      <c r="T149" s="530"/>
      <c r="U149" s="531"/>
      <c r="V149" s="529"/>
      <c r="W149" s="530"/>
      <c r="X149" s="530"/>
      <c r="Y149" s="530"/>
      <c r="Z149" s="530"/>
      <c r="AA149" s="530"/>
      <c r="AB149" s="530"/>
      <c r="AC149" s="530"/>
      <c r="AD149" s="530"/>
      <c r="AE149" s="530"/>
      <c r="AF149" s="530"/>
      <c r="AG149" s="530"/>
      <c r="AH149" s="531"/>
      <c r="AI149" s="532"/>
      <c r="AJ149" s="533"/>
      <c r="AK149" s="533"/>
      <c r="AL149" s="533"/>
      <c r="AM149" s="533"/>
      <c r="AN149" s="533"/>
      <c r="AO149" s="533"/>
      <c r="AP149" s="533"/>
      <c r="AQ149" s="533"/>
      <c r="AR149" s="533"/>
      <c r="AS149" s="533"/>
      <c r="AT149" s="533"/>
      <c r="AU149" s="533"/>
      <c r="AV149" s="533"/>
      <c r="AW149" s="533"/>
      <c r="AX149" s="533"/>
      <c r="AY149" s="533"/>
      <c r="AZ149" s="533"/>
      <c r="BA149" s="533"/>
      <c r="BB149" s="533"/>
      <c r="BC149" s="533"/>
      <c r="BD149" s="533"/>
      <c r="BE149" s="533"/>
      <c r="BF149" s="533"/>
      <c r="BG149" s="533"/>
      <c r="BH149" s="533"/>
      <c r="BI149" s="533"/>
      <c r="BJ149" s="533"/>
      <c r="BK149" s="533"/>
      <c r="BL149" s="533"/>
      <c r="BM149" s="533"/>
      <c r="BN149" s="533"/>
      <c r="BO149" s="533"/>
      <c r="BP149" s="533"/>
      <c r="BQ149" s="533"/>
      <c r="BR149" s="533"/>
      <c r="BS149" s="533"/>
      <c r="BT149" s="533"/>
      <c r="BU149" s="534"/>
    </row>
    <row r="150" spans="1:73" ht="21">
      <c r="A150" s="150"/>
      <c r="B150" s="150"/>
      <c r="C150" s="150"/>
      <c r="D150" s="150"/>
      <c r="E150" s="150"/>
      <c r="F150" s="150"/>
      <c r="G150" s="150"/>
      <c r="H150" s="150"/>
      <c r="I150" s="529"/>
      <c r="J150" s="530"/>
      <c r="K150" s="530"/>
      <c r="L150" s="530"/>
      <c r="M150" s="530"/>
      <c r="N150" s="530"/>
      <c r="O150" s="530"/>
      <c r="P150" s="530"/>
      <c r="Q150" s="530"/>
      <c r="R150" s="530"/>
      <c r="S150" s="530"/>
      <c r="T150" s="530"/>
      <c r="U150" s="531"/>
      <c r="V150" s="529"/>
      <c r="W150" s="530"/>
      <c r="X150" s="530"/>
      <c r="Y150" s="530"/>
      <c r="Z150" s="530"/>
      <c r="AA150" s="530"/>
      <c r="AB150" s="530"/>
      <c r="AC150" s="530"/>
      <c r="AD150" s="530"/>
      <c r="AE150" s="530"/>
      <c r="AF150" s="530"/>
      <c r="AG150" s="530"/>
      <c r="AH150" s="531"/>
      <c r="AI150" s="532"/>
      <c r="AJ150" s="533"/>
      <c r="AK150" s="533"/>
      <c r="AL150" s="533"/>
      <c r="AM150" s="533"/>
      <c r="AN150" s="533"/>
      <c r="AO150" s="533"/>
      <c r="AP150" s="533"/>
      <c r="AQ150" s="533"/>
      <c r="AR150" s="533"/>
      <c r="AS150" s="533"/>
      <c r="AT150" s="533"/>
      <c r="AU150" s="533"/>
      <c r="AV150" s="533"/>
      <c r="AW150" s="533"/>
      <c r="AX150" s="533"/>
      <c r="AY150" s="533"/>
      <c r="AZ150" s="533"/>
      <c r="BA150" s="533"/>
      <c r="BB150" s="533"/>
      <c r="BC150" s="533"/>
      <c r="BD150" s="533"/>
      <c r="BE150" s="533"/>
      <c r="BF150" s="533"/>
      <c r="BG150" s="533"/>
      <c r="BH150" s="533"/>
      <c r="BI150" s="533"/>
      <c r="BJ150" s="533"/>
      <c r="BK150" s="533"/>
      <c r="BL150" s="533"/>
      <c r="BM150" s="533"/>
      <c r="BN150" s="533"/>
      <c r="BO150" s="533"/>
      <c r="BP150" s="533"/>
      <c r="BQ150" s="533"/>
      <c r="BR150" s="533"/>
      <c r="BS150" s="533"/>
      <c r="BT150" s="533"/>
      <c r="BU150" s="534"/>
    </row>
    <row r="151" spans="1:73" ht="21">
      <c r="A151" s="150"/>
      <c r="B151" s="150"/>
      <c r="C151" s="150"/>
      <c r="D151" s="150"/>
      <c r="E151" s="150"/>
      <c r="F151" s="150"/>
      <c r="G151" s="150"/>
      <c r="H151" s="150"/>
      <c r="I151" s="529"/>
      <c r="J151" s="530"/>
      <c r="K151" s="530"/>
      <c r="L151" s="530"/>
      <c r="M151" s="530"/>
      <c r="N151" s="530"/>
      <c r="O151" s="530"/>
      <c r="P151" s="530"/>
      <c r="Q151" s="530"/>
      <c r="R151" s="530"/>
      <c r="S151" s="530"/>
      <c r="T151" s="530"/>
      <c r="U151" s="531"/>
      <c r="V151" s="529"/>
      <c r="W151" s="530"/>
      <c r="X151" s="530"/>
      <c r="Y151" s="530"/>
      <c r="Z151" s="530"/>
      <c r="AA151" s="530"/>
      <c r="AB151" s="530"/>
      <c r="AC151" s="530"/>
      <c r="AD151" s="530"/>
      <c r="AE151" s="530"/>
      <c r="AF151" s="530"/>
      <c r="AG151" s="530"/>
      <c r="AH151" s="531"/>
      <c r="AI151" s="532"/>
      <c r="AJ151" s="533"/>
      <c r="AK151" s="533"/>
      <c r="AL151" s="533"/>
      <c r="AM151" s="533"/>
      <c r="AN151" s="533"/>
      <c r="AO151" s="533"/>
      <c r="AP151" s="533"/>
      <c r="AQ151" s="533"/>
      <c r="AR151" s="533"/>
      <c r="AS151" s="533"/>
      <c r="AT151" s="533"/>
      <c r="AU151" s="533"/>
      <c r="AV151" s="533"/>
      <c r="AW151" s="533"/>
      <c r="AX151" s="533"/>
      <c r="AY151" s="533"/>
      <c r="AZ151" s="533"/>
      <c r="BA151" s="533"/>
      <c r="BB151" s="533"/>
      <c r="BC151" s="533"/>
      <c r="BD151" s="533"/>
      <c r="BE151" s="533"/>
      <c r="BF151" s="533"/>
      <c r="BG151" s="533"/>
      <c r="BH151" s="533"/>
      <c r="BI151" s="533"/>
      <c r="BJ151" s="533"/>
      <c r="BK151" s="533"/>
      <c r="BL151" s="533"/>
      <c r="BM151" s="533"/>
      <c r="BN151" s="533"/>
      <c r="BO151" s="533"/>
      <c r="BP151" s="533"/>
      <c r="BQ151" s="533"/>
      <c r="BR151" s="533"/>
      <c r="BS151" s="533"/>
      <c r="BT151" s="533"/>
      <c r="BU151" s="534"/>
    </row>
    <row r="152" spans="1:73" ht="21">
      <c r="A152" s="150"/>
      <c r="B152" s="150"/>
      <c r="C152" s="150"/>
      <c r="D152" s="150"/>
      <c r="E152" s="150"/>
      <c r="F152" s="150"/>
      <c r="G152" s="150"/>
      <c r="H152" s="150"/>
      <c r="I152" s="529"/>
      <c r="J152" s="530"/>
      <c r="K152" s="530"/>
      <c r="L152" s="530"/>
      <c r="M152" s="530"/>
      <c r="N152" s="530"/>
      <c r="O152" s="530"/>
      <c r="P152" s="530"/>
      <c r="Q152" s="530"/>
      <c r="R152" s="530"/>
      <c r="S152" s="530"/>
      <c r="T152" s="530"/>
      <c r="U152" s="531"/>
      <c r="V152" s="529"/>
      <c r="W152" s="530"/>
      <c r="X152" s="530"/>
      <c r="Y152" s="530"/>
      <c r="Z152" s="530"/>
      <c r="AA152" s="530"/>
      <c r="AB152" s="530"/>
      <c r="AC152" s="530"/>
      <c r="AD152" s="530"/>
      <c r="AE152" s="530"/>
      <c r="AF152" s="530"/>
      <c r="AG152" s="530"/>
      <c r="AH152" s="531"/>
      <c r="AI152" s="532"/>
      <c r="AJ152" s="533"/>
      <c r="AK152" s="533"/>
      <c r="AL152" s="533"/>
      <c r="AM152" s="533"/>
      <c r="AN152" s="533"/>
      <c r="AO152" s="533"/>
      <c r="AP152" s="533"/>
      <c r="AQ152" s="533"/>
      <c r="AR152" s="533"/>
      <c r="AS152" s="533"/>
      <c r="AT152" s="533"/>
      <c r="AU152" s="533"/>
      <c r="AV152" s="533"/>
      <c r="AW152" s="533"/>
      <c r="AX152" s="533"/>
      <c r="AY152" s="533"/>
      <c r="AZ152" s="533"/>
      <c r="BA152" s="533"/>
      <c r="BB152" s="533"/>
      <c r="BC152" s="533"/>
      <c r="BD152" s="533"/>
      <c r="BE152" s="533"/>
      <c r="BF152" s="533"/>
      <c r="BG152" s="533"/>
      <c r="BH152" s="533"/>
      <c r="BI152" s="533"/>
      <c r="BJ152" s="533"/>
      <c r="BK152" s="533"/>
      <c r="BL152" s="533"/>
      <c r="BM152" s="533"/>
      <c r="BN152" s="533"/>
      <c r="BO152" s="533"/>
      <c r="BP152" s="533"/>
      <c r="BQ152" s="533"/>
      <c r="BR152" s="533"/>
      <c r="BS152" s="533"/>
      <c r="BT152" s="533"/>
      <c r="BU152" s="534"/>
    </row>
    <row r="153" spans="1:73" ht="21">
      <c r="A153" s="150"/>
      <c r="B153" s="150"/>
      <c r="C153" s="150"/>
      <c r="D153" s="150"/>
      <c r="E153" s="150"/>
      <c r="F153" s="150"/>
      <c r="G153" s="150"/>
      <c r="H153" s="150"/>
      <c r="I153" s="529"/>
      <c r="J153" s="530"/>
      <c r="K153" s="530"/>
      <c r="L153" s="530"/>
      <c r="M153" s="530"/>
      <c r="N153" s="530"/>
      <c r="O153" s="530"/>
      <c r="P153" s="530"/>
      <c r="Q153" s="530"/>
      <c r="R153" s="530"/>
      <c r="S153" s="530"/>
      <c r="T153" s="530"/>
      <c r="U153" s="531"/>
      <c r="V153" s="529"/>
      <c r="W153" s="530"/>
      <c r="X153" s="530"/>
      <c r="Y153" s="530"/>
      <c r="Z153" s="530"/>
      <c r="AA153" s="530"/>
      <c r="AB153" s="530"/>
      <c r="AC153" s="530"/>
      <c r="AD153" s="530"/>
      <c r="AE153" s="530"/>
      <c r="AF153" s="530"/>
      <c r="AG153" s="530"/>
      <c r="AH153" s="531"/>
      <c r="AI153" s="532"/>
      <c r="AJ153" s="533"/>
      <c r="AK153" s="533"/>
      <c r="AL153" s="533"/>
      <c r="AM153" s="533"/>
      <c r="AN153" s="533"/>
      <c r="AO153" s="533"/>
      <c r="AP153" s="533"/>
      <c r="AQ153" s="533"/>
      <c r="AR153" s="533"/>
      <c r="AS153" s="533"/>
      <c r="AT153" s="533"/>
      <c r="AU153" s="533"/>
      <c r="AV153" s="533"/>
      <c r="AW153" s="533"/>
      <c r="AX153" s="533"/>
      <c r="AY153" s="533"/>
      <c r="AZ153" s="533"/>
      <c r="BA153" s="533"/>
      <c r="BB153" s="533"/>
      <c r="BC153" s="533"/>
      <c r="BD153" s="533"/>
      <c r="BE153" s="533"/>
      <c r="BF153" s="533"/>
      <c r="BG153" s="533"/>
      <c r="BH153" s="533"/>
      <c r="BI153" s="533"/>
      <c r="BJ153" s="533"/>
      <c r="BK153" s="533"/>
      <c r="BL153" s="533"/>
      <c r="BM153" s="533"/>
      <c r="BN153" s="533"/>
      <c r="BO153" s="533"/>
      <c r="BP153" s="533"/>
      <c r="BQ153" s="533"/>
      <c r="BR153" s="533"/>
      <c r="BS153" s="533"/>
      <c r="BT153" s="533"/>
      <c r="BU153" s="534"/>
    </row>
    <row r="154" spans="1:73" ht="21">
      <c r="A154" s="150"/>
      <c r="B154" s="150"/>
      <c r="C154" s="150"/>
      <c r="D154" s="150"/>
      <c r="E154" s="150"/>
      <c r="F154" s="150"/>
      <c r="G154" s="150"/>
      <c r="H154" s="150"/>
      <c r="I154" s="529"/>
      <c r="J154" s="530"/>
      <c r="K154" s="530"/>
      <c r="L154" s="530"/>
      <c r="M154" s="530"/>
      <c r="N154" s="530"/>
      <c r="O154" s="530"/>
      <c r="P154" s="530"/>
      <c r="Q154" s="530"/>
      <c r="R154" s="530"/>
      <c r="S154" s="530"/>
      <c r="T154" s="530"/>
      <c r="U154" s="531"/>
      <c r="V154" s="529"/>
      <c r="W154" s="530"/>
      <c r="X154" s="530"/>
      <c r="Y154" s="530"/>
      <c r="Z154" s="530"/>
      <c r="AA154" s="530"/>
      <c r="AB154" s="530"/>
      <c r="AC154" s="530"/>
      <c r="AD154" s="530"/>
      <c r="AE154" s="530"/>
      <c r="AF154" s="530"/>
      <c r="AG154" s="530"/>
      <c r="AH154" s="531"/>
      <c r="AI154" s="532"/>
      <c r="AJ154" s="533"/>
      <c r="AK154" s="533"/>
      <c r="AL154" s="533"/>
      <c r="AM154" s="533"/>
      <c r="AN154" s="533"/>
      <c r="AO154" s="533"/>
      <c r="AP154" s="533"/>
      <c r="AQ154" s="533"/>
      <c r="AR154" s="533"/>
      <c r="AS154" s="533"/>
      <c r="AT154" s="533"/>
      <c r="AU154" s="533"/>
      <c r="AV154" s="533"/>
      <c r="AW154" s="533"/>
      <c r="AX154" s="533"/>
      <c r="AY154" s="533"/>
      <c r="AZ154" s="533"/>
      <c r="BA154" s="533"/>
      <c r="BB154" s="533"/>
      <c r="BC154" s="533"/>
      <c r="BD154" s="533"/>
      <c r="BE154" s="533"/>
      <c r="BF154" s="533"/>
      <c r="BG154" s="533"/>
      <c r="BH154" s="533"/>
      <c r="BI154" s="533"/>
      <c r="BJ154" s="533"/>
      <c r="BK154" s="533"/>
      <c r="BL154" s="533"/>
      <c r="BM154" s="533"/>
      <c r="BN154" s="533"/>
      <c r="BO154" s="533"/>
      <c r="BP154" s="533"/>
      <c r="BQ154" s="533"/>
      <c r="BR154" s="533"/>
      <c r="BS154" s="533"/>
      <c r="BT154" s="533"/>
      <c r="BU154" s="534"/>
    </row>
    <row r="155" spans="1:73" ht="21">
      <c r="A155" s="150"/>
      <c r="B155" s="150"/>
      <c r="C155" s="150"/>
      <c r="D155" s="150"/>
      <c r="E155" s="150"/>
      <c r="F155" s="150"/>
      <c r="G155" s="150"/>
      <c r="H155" s="150"/>
      <c r="I155" s="529"/>
      <c r="J155" s="530"/>
      <c r="K155" s="530"/>
      <c r="L155" s="530"/>
      <c r="M155" s="530"/>
      <c r="N155" s="530"/>
      <c r="O155" s="530"/>
      <c r="P155" s="530"/>
      <c r="Q155" s="530"/>
      <c r="R155" s="530"/>
      <c r="S155" s="530"/>
      <c r="T155" s="530"/>
      <c r="U155" s="531"/>
      <c r="V155" s="529"/>
      <c r="W155" s="530"/>
      <c r="X155" s="530"/>
      <c r="Y155" s="530"/>
      <c r="Z155" s="530"/>
      <c r="AA155" s="530"/>
      <c r="AB155" s="530"/>
      <c r="AC155" s="530"/>
      <c r="AD155" s="530"/>
      <c r="AE155" s="530"/>
      <c r="AF155" s="530"/>
      <c r="AG155" s="530"/>
      <c r="AH155" s="531"/>
      <c r="AI155" s="532"/>
      <c r="AJ155" s="533"/>
      <c r="AK155" s="533"/>
      <c r="AL155" s="533"/>
      <c r="AM155" s="533"/>
      <c r="AN155" s="533"/>
      <c r="AO155" s="533"/>
      <c r="AP155" s="533"/>
      <c r="AQ155" s="533"/>
      <c r="AR155" s="533"/>
      <c r="AS155" s="533"/>
      <c r="AT155" s="533"/>
      <c r="AU155" s="533"/>
      <c r="AV155" s="533"/>
      <c r="AW155" s="533"/>
      <c r="AX155" s="533"/>
      <c r="AY155" s="533"/>
      <c r="AZ155" s="533"/>
      <c r="BA155" s="533"/>
      <c r="BB155" s="533"/>
      <c r="BC155" s="533"/>
      <c r="BD155" s="533"/>
      <c r="BE155" s="533"/>
      <c r="BF155" s="533"/>
      <c r="BG155" s="533"/>
      <c r="BH155" s="533"/>
      <c r="BI155" s="533"/>
      <c r="BJ155" s="533"/>
      <c r="BK155" s="533"/>
      <c r="BL155" s="533"/>
      <c r="BM155" s="533"/>
      <c r="BN155" s="533"/>
      <c r="BO155" s="533"/>
      <c r="BP155" s="533"/>
      <c r="BQ155" s="533"/>
      <c r="BR155" s="533"/>
      <c r="BS155" s="533"/>
      <c r="BT155" s="533"/>
      <c r="BU155" s="534"/>
    </row>
    <row r="156" spans="1:73" ht="21">
      <c r="A156" s="150"/>
      <c r="B156" s="150"/>
      <c r="C156" s="150"/>
      <c r="D156" s="150"/>
      <c r="E156" s="150"/>
      <c r="F156" s="150"/>
      <c r="G156" s="150"/>
      <c r="H156" s="150"/>
      <c r="I156" s="529"/>
      <c r="J156" s="530"/>
      <c r="K156" s="530"/>
      <c r="L156" s="530"/>
      <c r="M156" s="530"/>
      <c r="N156" s="530"/>
      <c r="O156" s="530"/>
      <c r="P156" s="530"/>
      <c r="Q156" s="530"/>
      <c r="R156" s="530"/>
      <c r="S156" s="530"/>
      <c r="T156" s="530"/>
      <c r="U156" s="531"/>
      <c r="V156" s="529"/>
      <c r="W156" s="530"/>
      <c r="X156" s="530"/>
      <c r="Y156" s="530"/>
      <c r="Z156" s="530"/>
      <c r="AA156" s="530"/>
      <c r="AB156" s="530"/>
      <c r="AC156" s="530"/>
      <c r="AD156" s="530"/>
      <c r="AE156" s="530"/>
      <c r="AF156" s="530"/>
      <c r="AG156" s="530"/>
      <c r="AH156" s="531"/>
      <c r="AI156" s="532"/>
      <c r="AJ156" s="533"/>
      <c r="AK156" s="533"/>
      <c r="AL156" s="533"/>
      <c r="AM156" s="533"/>
      <c r="AN156" s="533"/>
      <c r="AO156" s="533"/>
      <c r="AP156" s="533"/>
      <c r="AQ156" s="533"/>
      <c r="AR156" s="533"/>
      <c r="AS156" s="533"/>
      <c r="AT156" s="533"/>
      <c r="AU156" s="533"/>
      <c r="AV156" s="533"/>
      <c r="AW156" s="533"/>
      <c r="AX156" s="533"/>
      <c r="AY156" s="533"/>
      <c r="AZ156" s="533"/>
      <c r="BA156" s="533"/>
      <c r="BB156" s="533"/>
      <c r="BC156" s="533"/>
      <c r="BD156" s="533"/>
      <c r="BE156" s="533"/>
      <c r="BF156" s="533"/>
      <c r="BG156" s="533"/>
      <c r="BH156" s="533"/>
      <c r="BI156" s="533"/>
      <c r="BJ156" s="533"/>
      <c r="BK156" s="533"/>
      <c r="BL156" s="533"/>
      <c r="BM156" s="533"/>
      <c r="BN156" s="533"/>
      <c r="BO156" s="533"/>
      <c r="BP156" s="533"/>
      <c r="BQ156" s="533"/>
      <c r="BR156" s="533"/>
      <c r="BS156" s="533"/>
      <c r="BT156" s="533"/>
      <c r="BU156" s="534"/>
    </row>
    <row r="157" spans="1:73" ht="21">
      <c r="A157" s="150"/>
      <c r="B157" s="150"/>
      <c r="C157" s="150"/>
      <c r="D157" s="150"/>
      <c r="E157" s="150"/>
      <c r="F157" s="150"/>
      <c r="G157" s="150"/>
      <c r="H157" s="150"/>
      <c r="I157" s="529"/>
      <c r="J157" s="530"/>
      <c r="K157" s="530"/>
      <c r="L157" s="530"/>
      <c r="M157" s="530"/>
      <c r="N157" s="530"/>
      <c r="O157" s="530"/>
      <c r="P157" s="530"/>
      <c r="Q157" s="530"/>
      <c r="R157" s="530"/>
      <c r="S157" s="530"/>
      <c r="T157" s="530"/>
      <c r="U157" s="531"/>
      <c r="V157" s="529"/>
      <c r="W157" s="530"/>
      <c r="X157" s="530"/>
      <c r="Y157" s="530"/>
      <c r="Z157" s="530"/>
      <c r="AA157" s="530"/>
      <c r="AB157" s="530"/>
      <c r="AC157" s="530"/>
      <c r="AD157" s="530"/>
      <c r="AE157" s="530"/>
      <c r="AF157" s="530"/>
      <c r="AG157" s="530"/>
      <c r="AH157" s="531"/>
      <c r="AI157" s="532"/>
      <c r="AJ157" s="533"/>
      <c r="AK157" s="533"/>
      <c r="AL157" s="533"/>
      <c r="AM157" s="533"/>
      <c r="AN157" s="533"/>
      <c r="AO157" s="533"/>
      <c r="AP157" s="533"/>
      <c r="AQ157" s="533"/>
      <c r="AR157" s="533"/>
      <c r="AS157" s="533"/>
      <c r="AT157" s="533"/>
      <c r="AU157" s="533"/>
      <c r="AV157" s="533"/>
      <c r="AW157" s="533"/>
      <c r="AX157" s="533"/>
      <c r="AY157" s="533"/>
      <c r="AZ157" s="533"/>
      <c r="BA157" s="533"/>
      <c r="BB157" s="533"/>
      <c r="BC157" s="533"/>
      <c r="BD157" s="533"/>
      <c r="BE157" s="533"/>
      <c r="BF157" s="533"/>
      <c r="BG157" s="533"/>
      <c r="BH157" s="533"/>
      <c r="BI157" s="533"/>
      <c r="BJ157" s="533"/>
      <c r="BK157" s="533"/>
      <c r="BL157" s="533"/>
      <c r="BM157" s="533"/>
      <c r="BN157" s="533"/>
      <c r="BO157" s="533"/>
      <c r="BP157" s="533"/>
      <c r="BQ157" s="533"/>
      <c r="BR157" s="533"/>
      <c r="BS157" s="533"/>
      <c r="BT157" s="533"/>
      <c r="BU157" s="534"/>
    </row>
    <row r="158" spans="1:73" ht="21">
      <c r="A158" s="150"/>
      <c r="B158" s="150"/>
      <c r="C158" s="150"/>
      <c r="D158" s="150"/>
      <c r="E158" s="150"/>
      <c r="F158" s="150"/>
      <c r="G158" s="150"/>
      <c r="H158" s="150"/>
      <c r="I158" s="529"/>
      <c r="J158" s="530"/>
      <c r="K158" s="530"/>
      <c r="L158" s="530"/>
      <c r="M158" s="530"/>
      <c r="N158" s="530"/>
      <c r="O158" s="530"/>
      <c r="P158" s="530"/>
      <c r="Q158" s="530"/>
      <c r="R158" s="530"/>
      <c r="S158" s="530"/>
      <c r="T158" s="530"/>
      <c r="U158" s="531"/>
      <c r="V158" s="529"/>
      <c r="W158" s="530"/>
      <c r="X158" s="530"/>
      <c r="Y158" s="530"/>
      <c r="Z158" s="530"/>
      <c r="AA158" s="530"/>
      <c r="AB158" s="530"/>
      <c r="AC158" s="530"/>
      <c r="AD158" s="530"/>
      <c r="AE158" s="530"/>
      <c r="AF158" s="530"/>
      <c r="AG158" s="530"/>
      <c r="AH158" s="531"/>
      <c r="AI158" s="532"/>
      <c r="AJ158" s="533"/>
      <c r="AK158" s="533"/>
      <c r="AL158" s="533"/>
      <c r="AM158" s="533"/>
      <c r="AN158" s="533"/>
      <c r="AO158" s="533"/>
      <c r="AP158" s="533"/>
      <c r="AQ158" s="533"/>
      <c r="AR158" s="533"/>
      <c r="AS158" s="533"/>
      <c r="AT158" s="533"/>
      <c r="AU158" s="533"/>
      <c r="AV158" s="533"/>
      <c r="AW158" s="533"/>
      <c r="AX158" s="533"/>
      <c r="AY158" s="533"/>
      <c r="AZ158" s="533"/>
      <c r="BA158" s="533"/>
      <c r="BB158" s="533"/>
      <c r="BC158" s="533"/>
      <c r="BD158" s="533"/>
      <c r="BE158" s="533"/>
      <c r="BF158" s="533"/>
      <c r="BG158" s="533"/>
      <c r="BH158" s="533"/>
      <c r="BI158" s="533"/>
      <c r="BJ158" s="533"/>
      <c r="BK158" s="533"/>
      <c r="BL158" s="533"/>
      <c r="BM158" s="533"/>
      <c r="BN158" s="533"/>
      <c r="BO158" s="533"/>
      <c r="BP158" s="533"/>
      <c r="BQ158" s="533"/>
      <c r="BR158" s="533"/>
      <c r="BS158" s="533"/>
      <c r="BT158" s="533"/>
      <c r="BU158" s="534"/>
    </row>
    <row r="159" spans="1:73" ht="21">
      <c r="A159" s="150"/>
      <c r="B159" s="150"/>
      <c r="C159" s="150"/>
      <c r="D159" s="150"/>
      <c r="E159" s="150"/>
      <c r="F159" s="150"/>
      <c r="G159" s="150"/>
      <c r="H159" s="150"/>
      <c r="I159" s="529"/>
      <c r="J159" s="530"/>
      <c r="K159" s="530"/>
      <c r="L159" s="530"/>
      <c r="M159" s="530"/>
      <c r="N159" s="530"/>
      <c r="O159" s="530"/>
      <c r="P159" s="530"/>
      <c r="Q159" s="530"/>
      <c r="R159" s="530"/>
      <c r="S159" s="530"/>
      <c r="T159" s="530"/>
      <c r="U159" s="531"/>
      <c r="V159" s="529"/>
      <c r="W159" s="530"/>
      <c r="X159" s="530"/>
      <c r="Y159" s="530"/>
      <c r="Z159" s="530"/>
      <c r="AA159" s="530"/>
      <c r="AB159" s="530"/>
      <c r="AC159" s="530"/>
      <c r="AD159" s="530"/>
      <c r="AE159" s="530"/>
      <c r="AF159" s="530"/>
      <c r="AG159" s="530"/>
      <c r="AH159" s="531"/>
      <c r="AI159" s="532"/>
      <c r="AJ159" s="533"/>
      <c r="AK159" s="533"/>
      <c r="AL159" s="533"/>
      <c r="AM159" s="533"/>
      <c r="AN159" s="533"/>
      <c r="AO159" s="533"/>
      <c r="AP159" s="533"/>
      <c r="AQ159" s="533"/>
      <c r="AR159" s="533"/>
      <c r="AS159" s="533"/>
      <c r="AT159" s="533"/>
      <c r="AU159" s="533"/>
      <c r="AV159" s="533"/>
      <c r="AW159" s="533"/>
      <c r="AX159" s="533"/>
      <c r="AY159" s="533"/>
      <c r="AZ159" s="533"/>
      <c r="BA159" s="533"/>
      <c r="BB159" s="533"/>
      <c r="BC159" s="533"/>
      <c r="BD159" s="533"/>
      <c r="BE159" s="533"/>
      <c r="BF159" s="533"/>
      <c r="BG159" s="533"/>
      <c r="BH159" s="533"/>
      <c r="BI159" s="533"/>
      <c r="BJ159" s="533"/>
      <c r="BK159" s="533"/>
      <c r="BL159" s="533"/>
      <c r="BM159" s="533"/>
      <c r="BN159" s="533"/>
      <c r="BO159" s="533"/>
      <c r="BP159" s="533"/>
      <c r="BQ159" s="533"/>
      <c r="BR159" s="533"/>
      <c r="BS159" s="533"/>
      <c r="BT159" s="533"/>
      <c r="BU159" s="534"/>
    </row>
    <row r="160" spans="1:73" ht="21">
      <c r="A160" s="150"/>
      <c r="B160" s="150"/>
      <c r="C160" s="150"/>
      <c r="D160" s="150"/>
      <c r="E160" s="150"/>
      <c r="F160" s="150"/>
      <c r="G160" s="150"/>
      <c r="H160" s="150"/>
      <c r="I160" s="529"/>
      <c r="J160" s="530"/>
      <c r="K160" s="530"/>
      <c r="L160" s="530"/>
      <c r="M160" s="530"/>
      <c r="N160" s="530"/>
      <c r="O160" s="530"/>
      <c r="P160" s="530"/>
      <c r="Q160" s="530"/>
      <c r="R160" s="530"/>
      <c r="S160" s="530"/>
      <c r="T160" s="530"/>
      <c r="U160" s="531"/>
      <c r="V160" s="529"/>
      <c r="W160" s="530"/>
      <c r="X160" s="530"/>
      <c r="Y160" s="530"/>
      <c r="Z160" s="530"/>
      <c r="AA160" s="530"/>
      <c r="AB160" s="530"/>
      <c r="AC160" s="530"/>
      <c r="AD160" s="530"/>
      <c r="AE160" s="530"/>
      <c r="AF160" s="530"/>
      <c r="AG160" s="530"/>
      <c r="AH160" s="531"/>
      <c r="AI160" s="532"/>
      <c r="AJ160" s="533"/>
      <c r="AK160" s="533"/>
      <c r="AL160" s="533"/>
      <c r="AM160" s="533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533"/>
      <c r="BJ160" s="533"/>
      <c r="BK160" s="533"/>
      <c r="BL160" s="533"/>
      <c r="BM160" s="533"/>
      <c r="BN160" s="533"/>
      <c r="BO160" s="533"/>
      <c r="BP160" s="533"/>
      <c r="BQ160" s="533"/>
      <c r="BR160" s="533"/>
      <c r="BS160" s="533"/>
      <c r="BT160" s="533"/>
      <c r="BU160" s="534"/>
    </row>
    <row r="161" spans="1:73" ht="21">
      <c r="A161" s="150"/>
      <c r="B161" s="150"/>
      <c r="C161" s="150"/>
      <c r="D161" s="150"/>
      <c r="E161" s="150"/>
      <c r="F161" s="150"/>
      <c r="G161" s="150"/>
      <c r="H161" s="150"/>
      <c r="I161" s="529"/>
      <c r="J161" s="530"/>
      <c r="K161" s="530"/>
      <c r="L161" s="530"/>
      <c r="M161" s="530"/>
      <c r="N161" s="530"/>
      <c r="O161" s="530"/>
      <c r="P161" s="530"/>
      <c r="Q161" s="530"/>
      <c r="R161" s="530"/>
      <c r="S161" s="530"/>
      <c r="T161" s="530"/>
      <c r="U161" s="531"/>
      <c r="V161" s="529"/>
      <c r="W161" s="530"/>
      <c r="X161" s="530"/>
      <c r="Y161" s="530"/>
      <c r="Z161" s="530"/>
      <c r="AA161" s="530"/>
      <c r="AB161" s="530"/>
      <c r="AC161" s="530"/>
      <c r="AD161" s="530"/>
      <c r="AE161" s="530"/>
      <c r="AF161" s="530"/>
      <c r="AG161" s="530"/>
      <c r="AH161" s="531"/>
      <c r="AI161" s="532"/>
      <c r="AJ161" s="533"/>
      <c r="AK161" s="533"/>
      <c r="AL161" s="533"/>
      <c r="AM161" s="533"/>
      <c r="AN161" s="533"/>
      <c r="AO161" s="533"/>
      <c r="AP161" s="533"/>
      <c r="AQ161" s="533"/>
      <c r="AR161" s="533"/>
      <c r="AS161" s="533"/>
      <c r="AT161" s="533"/>
      <c r="AU161" s="533"/>
      <c r="AV161" s="533"/>
      <c r="AW161" s="533"/>
      <c r="AX161" s="533"/>
      <c r="AY161" s="533"/>
      <c r="AZ161" s="533"/>
      <c r="BA161" s="533"/>
      <c r="BB161" s="533"/>
      <c r="BC161" s="533"/>
      <c r="BD161" s="533"/>
      <c r="BE161" s="533"/>
      <c r="BF161" s="533"/>
      <c r="BG161" s="533"/>
      <c r="BH161" s="533"/>
      <c r="BI161" s="533"/>
      <c r="BJ161" s="533"/>
      <c r="BK161" s="533"/>
      <c r="BL161" s="533"/>
      <c r="BM161" s="533"/>
      <c r="BN161" s="533"/>
      <c r="BO161" s="533"/>
      <c r="BP161" s="533"/>
      <c r="BQ161" s="533"/>
      <c r="BR161" s="533"/>
      <c r="BS161" s="533"/>
      <c r="BT161" s="533"/>
      <c r="BU161" s="534"/>
    </row>
    <row r="162" spans="1:73" ht="21">
      <c r="A162" s="150"/>
      <c r="B162" s="150"/>
      <c r="C162" s="150"/>
      <c r="D162" s="150"/>
      <c r="E162" s="150"/>
      <c r="F162" s="150"/>
      <c r="G162" s="150"/>
      <c r="H162" s="150"/>
      <c r="I162" s="529"/>
      <c r="J162" s="530"/>
      <c r="K162" s="530"/>
      <c r="L162" s="530"/>
      <c r="M162" s="530"/>
      <c r="N162" s="530"/>
      <c r="O162" s="530"/>
      <c r="P162" s="530"/>
      <c r="Q162" s="530"/>
      <c r="R162" s="530"/>
      <c r="S162" s="530"/>
      <c r="T162" s="530"/>
      <c r="U162" s="531"/>
      <c r="V162" s="529"/>
      <c r="W162" s="530"/>
      <c r="X162" s="530"/>
      <c r="Y162" s="530"/>
      <c r="Z162" s="530"/>
      <c r="AA162" s="530"/>
      <c r="AB162" s="530"/>
      <c r="AC162" s="530"/>
      <c r="AD162" s="530"/>
      <c r="AE162" s="530"/>
      <c r="AF162" s="530"/>
      <c r="AG162" s="530"/>
      <c r="AH162" s="531"/>
      <c r="AI162" s="532"/>
      <c r="AJ162" s="533"/>
      <c r="AK162" s="533"/>
      <c r="AL162" s="533"/>
      <c r="AM162" s="533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533"/>
      <c r="BJ162" s="533"/>
      <c r="BK162" s="533"/>
      <c r="BL162" s="533"/>
      <c r="BM162" s="533"/>
      <c r="BN162" s="533"/>
      <c r="BO162" s="533"/>
      <c r="BP162" s="533"/>
      <c r="BQ162" s="533"/>
      <c r="BR162" s="533"/>
      <c r="BS162" s="533"/>
      <c r="BT162" s="533"/>
      <c r="BU162" s="534"/>
    </row>
    <row r="163" spans="1:73" ht="21">
      <c r="A163" s="150"/>
      <c r="B163" s="150"/>
      <c r="C163" s="150"/>
      <c r="D163" s="150"/>
      <c r="E163" s="150"/>
      <c r="F163" s="150"/>
      <c r="G163" s="150"/>
      <c r="H163" s="150"/>
      <c r="I163" s="529"/>
      <c r="J163" s="530"/>
      <c r="K163" s="530"/>
      <c r="L163" s="530"/>
      <c r="M163" s="530"/>
      <c r="N163" s="530"/>
      <c r="O163" s="530"/>
      <c r="P163" s="530"/>
      <c r="Q163" s="530"/>
      <c r="R163" s="530"/>
      <c r="S163" s="530"/>
      <c r="T163" s="530"/>
      <c r="U163" s="531"/>
      <c r="V163" s="529"/>
      <c r="W163" s="530"/>
      <c r="X163" s="530"/>
      <c r="Y163" s="530"/>
      <c r="Z163" s="530"/>
      <c r="AA163" s="530"/>
      <c r="AB163" s="530"/>
      <c r="AC163" s="530"/>
      <c r="AD163" s="530"/>
      <c r="AE163" s="530"/>
      <c r="AF163" s="530"/>
      <c r="AG163" s="530"/>
      <c r="AH163" s="531"/>
      <c r="AI163" s="532"/>
      <c r="AJ163" s="533"/>
      <c r="AK163" s="533"/>
      <c r="AL163" s="533"/>
      <c r="AM163" s="533"/>
      <c r="AN163" s="533"/>
      <c r="AO163" s="533"/>
      <c r="AP163" s="533"/>
      <c r="AQ163" s="533"/>
      <c r="AR163" s="533"/>
      <c r="AS163" s="533"/>
      <c r="AT163" s="533"/>
      <c r="AU163" s="533"/>
      <c r="AV163" s="533"/>
      <c r="AW163" s="533"/>
      <c r="AX163" s="533"/>
      <c r="AY163" s="533"/>
      <c r="AZ163" s="533"/>
      <c r="BA163" s="533"/>
      <c r="BB163" s="533"/>
      <c r="BC163" s="533"/>
      <c r="BD163" s="533"/>
      <c r="BE163" s="533"/>
      <c r="BF163" s="533"/>
      <c r="BG163" s="533"/>
      <c r="BH163" s="533"/>
      <c r="BI163" s="533"/>
      <c r="BJ163" s="533"/>
      <c r="BK163" s="533"/>
      <c r="BL163" s="533"/>
      <c r="BM163" s="533"/>
      <c r="BN163" s="533"/>
      <c r="BO163" s="533"/>
      <c r="BP163" s="533"/>
      <c r="BQ163" s="533"/>
      <c r="BR163" s="533"/>
      <c r="BS163" s="533"/>
      <c r="BT163" s="533"/>
      <c r="BU163" s="534"/>
    </row>
    <row r="164" spans="1:73" ht="21">
      <c r="A164" s="150"/>
      <c r="B164" s="150"/>
      <c r="C164" s="150"/>
      <c r="D164" s="150"/>
      <c r="E164" s="150"/>
      <c r="F164" s="150"/>
      <c r="G164" s="150"/>
      <c r="H164" s="150"/>
      <c r="I164" s="544"/>
      <c r="J164" s="545"/>
      <c r="K164" s="545"/>
      <c r="L164" s="545"/>
      <c r="M164" s="545"/>
      <c r="N164" s="545"/>
      <c r="O164" s="545"/>
      <c r="P164" s="545"/>
      <c r="Q164" s="545"/>
      <c r="R164" s="545"/>
      <c r="S164" s="545"/>
      <c r="T164" s="545"/>
      <c r="U164" s="546"/>
      <c r="V164" s="544"/>
      <c r="W164" s="545"/>
      <c r="X164" s="545"/>
      <c r="Y164" s="545"/>
      <c r="Z164" s="545"/>
      <c r="AA164" s="545"/>
      <c r="AB164" s="545"/>
      <c r="AC164" s="545"/>
      <c r="AD164" s="545"/>
      <c r="AE164" s="545"/>
      <c r="AF164" s="545"/>
      <c r="AG164" s="545"/>
      <c r="AH164" s="546"/>
      <c r="AI164" s="547"/>
      <c r="AJ164" s="548"/>
      <c r="AK164" s="548"/>
      <c r="AL164" s="548"/>
      <c r="AM164" s="548"/>
      <c r="AN164" s="548"/>
      <c r="AO164" s="548"/>
      <c r="AP164" s="548"/>
      <c r="AQ164" s="548"/>
      <c r="AR164" s="548"/>
      <c r="AS164" s="548"/>
      <c r="AT164" s="548"/>
      <c r="AU164" s="548"/>
      <c r="AV164" s="548"/>
      <c r="AW164" s="548"/>
      <c r="AX164" s="548"/>
      <c r="AY164" s="548"/>
      <c r="AZ164" s="548"/>
      <c r="BA164" s="548"/>
      <c r="BB164" s="548"/>
      <c r="BC164" s="548"/>
      <c r="BD164" s="548"/>
      <c r="BE164" s="548"/>
      <c r="BF164" s="548"/>
      <c r="BG164" s="548"/>
      <c r="BH164" s="548"/>
      <c r="BI164" s="548"/>
      <c r="BJ164" s="548"/>
      <c r="BK164" s="548"/>
      <c r="BL164" s="548"/>
      <c r="BM164" s="548"/>
      <c r="BN164" s="548"/>
      <c r="BO164" s="548"/>
      <c r="BP164" s="548"/>
      <c r="BQ164" s="548"/>
      <c r="BR164" s="548"/>
      <c r="BS164" s="548"/>
      <c r="BT164" s="548"/>
      <c r="BU164" s="549"/>
    </row>
    <row r="165" spans="1:73" ht="23.25">
      <c r="I165" s="550" t="s">
        <v>656</v>
      </c>
      <c r="J165" s="550"/>
      <c r="K165" s="550"/>
      <c r="L165" s="550"/>
      <c r="M165" s="550"/>
      <c r="N165" s="550"/>
      <c r="O165" s="550"/>
      <c r="P165" s="550"/>
      <c r="Q165" s="550"/>
      <c r="R165" s="550"/>
      <c r="S165" s="550"/>
      <c r="T165" s="550"/>
      <c r="U165" s="550"/>
      <c r="V165" s="551" t="s">
        <v>657</v>
      </c>
      <c r="W165" s="551"/>
      <c r="X165" s="551"/>
      <c r="Y165" s="551"/>
      <c r="Z165" s="551"/>
      <c r="AA165" s="551"/>
      <c r="AB165" s="551"/>
      <c r="AC165" s="551"/>
      <c r="AD165" s="551"/>
      <c r="AE165" s="551"/>
      <c r="AF165" s="551"/>
      <c r="AG165" s="551"/>
      <c r="AH165" s="551"/>
      <c r="AI165" s="551" t="s">
        <v>709</v>
      </c>
      <c r="AJ165" s="551"/>
      <c r="AK165" s="551"/>
      <c r="AL165" s="551"/>
      <c r="AM165" s="551"/>
      <c r="AN165" s="551"/>
      <c r="AO165" s="551"/>
      <c r="AP165" s="551"/>
      <c r="AQ165" s="551"/>
      <c r="AR165" s="551"/>
      <c r="AS165" s="551"/>
      <c r="AT165" s="551"/>
      <c r="AU165" s="551"/>
      <c r="AV165" s="551"/>
      <c r="AW165" s="551"/>
      <c r="AX165" s="551"/>
      <c r="AY165" s="551"/>
      <c r="AZ165" s="551"/>
      <c r="BA165" s="551"/>
      <c r="BB165" s="551"/>
      <c r="BC165" s="551"/>
      <c r="BD165" s="551"/>
      <c r="BE165" s="551"/>
      <c r="BF165" s="551"/>
      <c r="BG165" s="551"/>
      <c r="BH165" s="551"/>
      <c r="BI165" s="551"/>
      <c r="BJ165" s="551"/>
      <c r="BK165" s="551"/>
      <c r="BL165" s="551"/>
      <c r="BM165" s="551"/>
      <c r="BN165" s="551"/>
      <c r="BO165" s="551"/>
      <c r="BP165" s="551"/>
      <c r="BQ165" s="551"/>
      <c r="BR165" s="551"/>
      <c r="BS165" s="551"/>
      <c r="BT165" s="551"/>
      <c r="BU165" s="551"/>
    </row>
    <row r="166" spans="1:73" ht="21">
      <c r="A166" s="150"/>
      <c r="B166" s="150"/>
      <c r="C166" s="150"/>
      <c r="D166" s="150"/>
      <c r="E166" s="150"/>
      <c r="F166" s="150"/>
      <c r="G166" s="150"/>
      <c r="H166" s="150"/>
      <c r="I166" s="552"/>
      <c r="J166" s="553"/>
      <c r="K166" s="553"/>
      <c r="L166" s="553"/>
      <c r="M166" s="553"/>
      <c r="N166" s="553"/>
      <c r="O166" s="553"/>
      <c r="P166" s="553"/>
      <c r="Q166" s="553"/>
      <c r="R166" s="553"/>
      <c r="S166" s="553"/>
      <c r="T166" s="553"/>
      <c r="U166" s="554"/>
      <c r="V166" s="552"/>
      <c r="W166" s="553"/>
      <c r="X166" s="553"/>
      <c r="Y166" s="553"/>
      <c r="Z166" s="553"/>
      <c r="AA166" s="553"/>
      <c r="AB166" s="553"/>
      <c r="AC166" s="553"/>
      <c r="AD166" s="553"/>
      <c r="AE166" s="553"/>
      <c r="AF166" s="553"/>
      <c r="AG166" s="553"/>
      <c r="AH166" s="554"/>
      <c r="AI166" s="556"/>
      <c r="AJ166" s="557"/>
      <c r="AK166" s="557"/>
      <c r="AL166" s="557"/>
      <c r="AM166" s="557"/>
      <c r="AN166" s="557"/>
      <c r="AO166" s="557"/>
      <c r="AP166" s="557"/>
      <c r="AQ166" s="557"/>
      <c r="AR166" s="557"/>
      <c r="AS166" s="557"/>
      <c r="AT166" s="557"/>
      <c r="AU166" s="557"/>
      <c r="AV166" s="557"/>
      <c r="AW166" s="557"/>
      <c r="AX166" s="557"/>
      <c r="AY166" s="557"/>
      <c r="AZ166" s="557"/>
      <c r="BA166" s="557"/>
      <c r="BB166" s="557"/>
      <c r="BC166" s="557"/>
      <c r="BD166" s="557"/>
      <c r="BE166" s="557"/>
      <c r="BF166" s="557"/>
      <c r="BG166" s="557"/>
      <c r="BH166" s="557"/>
      <c r="BI166" s="557"/>
      <c r="BJ166" s="557"/>
      <c r="BK166" s="557"/>
      <c r="BL166" s="557"/>
      <c r="BM166" s="557"/>
      <c r="BN166" s="557"/>
      <c r="BO166" s="557"/>
      <c r="BP166" s="557"/>
      <c r="BQ166" s="557"/>
      <c r="BR166" s="557"/>
      <c r="BS166" s="557"/>
      <c r="BT166" s="557"/>
      <c r="BU166" s="558"/>
    </row>
    <row r="167" spans="1:73" ht="21">
      <c r="A167" s="150"/>
      <c r="B167" s="150"/>
      <c r="C167" s="150"/>
      <c r="D167" s="150"/>
      <c r="E167" s="150"/>
      <c r="F167" s="150"/>
      <c r="G167" s="150"/>
      <c r="H167" s="150"/>
      <c r="I167" s="529"/>
      <c r="J167" s="530"/>
      <c r="K167" s="530"/>
      <c r="L167" s="530"/>
      <c r="M167" s="530"/>
      <c r="N167" s="530"/>
      <c r="O167" s="530"/>
      <c r="P167" s="530"/>
      <c r="Q167" s="530"/>
      <c r="R167" s="530"/>
      <c r="S167" s="530"/>
      <c r="T167" s="530"/>
      <c r="U167" s="531"/>
      <c r="V167" s="529"/>
      <c r="W167" s="530"/>
      <c r="X167" s="530"/>
      <c r="Y167" s="530"/>
      <c r="Z167" s="530"/>
      <c r="AA167" s="530"/>
      <c r="AB167" s="530"/>
      <c r="AC167" s="530"/>
      <c r="AD167" s="530"/>
      <c r="AE167" s="530"/>
      <c r="AF167" s="530"/>
      <c r="AG167" s="530"/>
      <c r="AH167" s="531"/>
      <c r="AI167" s="532"/>
      <c r="AJ167" s="533"/>
      <c r="AK167" s="533"/>
      <c r="AL167" s="533"/>
      <c r="AM167" s="533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533"/>
      <c r="BJ167" s="533"/>
      <c r="BK167" s="533"/>
      <c r="BL167" s="533"/>
      <c r="BM167" s="533"/>
      <c r="BN167" s="533"/>
      <c r="BO167" s="533"/>
      <c r="BP167" s="533"/>
      <c r="BQ167" s="533"/>
      <c r="BR167" s="533"/>
      <c r="BS167" s="533"/>
      <c r="BT167" s="533"/>
      <c r="BU167" s="534"/>
    </row>
    <row r="168" spans="1:73" ht="21">
      <c r="A168" s="150"/>
      <c r="B168" s="150"/>
      <c r="C168" s="150"/>
      <c r="D168" s="150"/>
      <c r="E168" s="150"/>
      <c r="F168" s="150"/>
      <c r="G168" s="150"/>
      <c r="H168" s="150"/>
      <c r="I168" s="529"/>
      <c r="J168" s="530"/>
      <c r="K168" s="530"/>
      <c r="L168" s="530"/>
      <c r="M168" s="530"/>
      <c r="N168" s="530"/>
      <c r="O168" s="530"/>
      <c r="P168" s="530"/>
      <c r="Q168" s="530"/>
      <c r="R168" s="530"/>
      <c r="S168" s="530"/>
      <c r="T168" s="530"/>
      <c r="U168" s="531"/>
      <c r="V168" s="529"/>
      <c r="W168" s="530"/>
      <c r="X168" s="530"/>
      <c r="Y168" s="530"/>
      <c r="Z168" s="530"/>
      <c r="AA168" s="530"/>
      <c r="AB168" s="530"/>
      <c r="AC168" s="530"/>
      <c r="AD168" s="530"/>
      <c r="AE168" s="530"/>
      <c r="AF168" s="530"/>
      <c r="AG168" s="530"/>
      <c r="AH168" s="531"/>
      <c r="AI168" s="532"/>
      <c r="AJ168" s="533"/>
      <c r="AK168" s="533"/>
      <c r="AL168" s="533"/>
      <c r="AM168" s="533"/>
      <c r="AN168" s="533"/>
      <c r="AO168" s="533"/>
      <c r="AP168" s="533"/>
      <c r="AQ168" s="533"/>
      <c r="AR168" s="533"/>
      <c r="AS168" s="533"/>
      <c r="AT168" s="533"/>
      <c r="AU168" s="533"/>
      <c r="AV168" s="533"/>
      <c r="AW168" s="533"/>
      <c r="AX168" s="533"/>
      <c r="AY168" s="533"/>
      <c r="AZ168" s="533"/>
      <c r="BA168" s="533"/>
      <c r="BB168" s="533"/>
      <c r="BC168" s="533"/>
      <c r="BD168" s="533"/>
      <c r="BE168" s="533"/>
      <c r="BF168" s="533"/>
      <c r="BG168" s="533"/>
      <c r="BH168" s="533"/>
      <c r="BI168" s="533"/>
      <c r="BJ168" s="533"/>
      <c r="BK168" s="533"/>
      <c r="BL168" s="533"/>
      <c r="BM168" s="533"/>
      <c r="BN168" s="533"/>
      <c r="BO168" s="533"/>
      <c r="BP168" s="533"/>
      <c r="BQ168" s="533"/>
      <c r="BR168" s="533"/>
      <c r="BS168" s="533"/>
      <c r="BT168" s="533"/>
      <c r="BU168" s="534"/>
    </row>
    <row r="169" spans="1:73" ht="21">
      <c r="A169" s="150"/>
      <c r="B169" s="150"/>
      <c r="C169" s="150"/>
      <c r="D169" s="150"/>
      <c r="E169" s="150"/>
      <c r="F169" s="150"/>
      <c r="G169" s="150"/>
      <c r="H169" s="150"/>
      <c r="I169" s="529"/>
      <c r="J169" s="530"/>
      <c r="K169" s="530"/>
      <c r="L169" s="530"/>
      <c r="M169" s="530"/>
      <c r="N169" s="530"/>
      <c r="O169" s="530"/>
      <c r="P169" s="530"/>
      <c r="Q169" s="530"/>
      <c r="R169" s="530"/>
      <c r="S169" s="530"/>
      <c r="T169" s="530"/>
      <c r="U169" s="531"/>
      <c r="V169" s="529"/>
      <c r="W169" s="530"/>
      <c r="X169" s="530"/>
      <c r="Y169" s="530"/>
      <c r="Z169" s="530"/>
      <c r="AA169" s="530"/>
      <c r="AB169" s="530"/>
      <c r="AC169" s="530"/>
      <c r="AD169" s="530"/>
      <c r="AE169" s="530"/>
      <c r="AF169" s="530"/>
      <c r="AG169" s="530"/>
      <c r="AH169" s="531"/>
      <c r="AI169" s="532"/>
      <c r="AJ169" s="533"/>
      <c r="AK169" s="533"/>
      <c r="AL169" s="533"/>
      <c r="AM169" s="533"/>
      <c r="AN169" s="533"/>
      <c r="AO169" s="533"/>
      <c r="AP169" s="533"/>
      <c r="AQ169" s="533"/>
      <c r="AR169" s="533"/>
      <c r="AS169" s="533"/>
      <c r="AT169" s="533"/>
      <c r="AU169" s="533"/>
      <c r="AV169" s="533"/>
      <c r="AW169" s="533"/>
      <c r="AX169" s="533"/>
      <c r="AY169" s="533"/>
      <c r="AZ169" s="533"/>
      <c r="BA169" s="533"/>
      <c r="BB169" s="533"/>
      <c r="BC169" s="533"/>
      <c r="BD169" s="533"/>
      <c r="BE169" s="533"/>
      <c r="BF169" s="533"/>
      <c r="BG169" s="533"/>
      <c r="BH169" s="533"/>
      <c r="BI169" s="533"/>
      <c r="BJ169" s="533"/>
      <c r="BK169" s="533"/>
      <c r="BL169" s="533"/>
      <c r="BM169" s="533"/>
      <c r="BN169" s="533"/>
      <c r="BO169" s="533"/>
      <c r="BP169" s="533"/>
      <c r="BQ169" s="533"/>
      <c r="BR169" s="533"/>
      <c r="BS169" s="533"/>
      <c r="BT169" s="533"/>
      <c r="BU169" s="534"/>
    </row>
    <row r="170" spans="1:73" ht="21">
      <c r="A170" s="150"/>
      <c r="B170" s="150"/>
      <c r="C170" s="150"/>
      <c r="D170" s="150"/>
      <c r="E170" s="150"/>
      <c r="F170" s="150"/>
      <c r="G170" s="150"/>
      <c r="H170" s="150"/>
      <c r="I170" s="529"/>
      <c r="J170" s="530"/>
      <c r="K170" s="530"/>
      <c r="L170" s="530"/>
      <c r="M170" s="530"/>
      <c r="N170" s="530"/>
      <c r="O170" s="530"/>
      <c r="P170" s="530"/>
      <c r="Q170" s="530"/>
      <c r="R170" s="530"/>
      <c r="S170" s="530"/>
      <c r="T170" s="530"/>
      <c r="U170" s="531"/>
      <c r="V170" s="529"/>
      <c r="W170" s="530"/>
      <c r="X170" s="530"/>
      <c r="Y170" s="530"/>
      <c r="Z170" s="530"/>
      <c r="AA170" s="530"/>
      <c r="AB170" s="530"/>
      <c r="AC170" s="530"/>
      <c r="AD170" s="530"/>
      <c r="AE170" s="530"/>
      <c r="AF170" s="530"/>
      <c r="AG170" s="530"/>
      <c r="AH170" s="531"/>
      <c r="AI170" s="532"/>
      <c r="AJ170" s="533"/>
      <c r="AK170" s="533"/>
      <c r="AL170" s="533"/>
      <c r="AM170" s="533"/>
      <c r="AN170" s="533"/>
      <c r="AO170" s="533"/>
      <c r="AP170" s="533"/>
      <c r="AQ170" s="533"/>
      <c r="AR170" s="533"/>
      <c r="AS170" s="533"/>
      <c r="AT170" s="533"/>
      <c r="AU170" s="533"/>
      <c r="AV170" s="533"/>
      <c r="AW170" s="533"/>
      <c r="AX170" s="533"/>
      <c r="AY170" s="533"/>
      <c r="AZ170" s="533"/>
      <c r="BA170" s="533"/>
      <c r="BB170" s="533"/>
      <c r="BC170" s="533"/>
      <c r="BD170" s="533"/>
      <c r="BE170" s="533"/>
      <c r="BF170" s="533"/>
      <c r="BG170" s="533"/>
      <c r="BH170" s="533"/>
      <c r="BI170" s="533"/>
      <c r="BJ170" s="533"/>
      <c r="BK170" s="533"/>
      <c r="BL170" s="533"/>
      <c r="BM170" s="533"/>
      <c r="BN170" s="533"/>
      <c r="BO170" s="533"/>
      <c r="BP170" s="533"/>
      <c r="BQ170" s="533"/>
      <c r="BR170" s="533"/>
      <c r="BS170" s="533"/>
      <c r="BT170" s="533"/>
      <c r="BU170" s="534"/>
    </row>
    <row r="171" spans="1:73" ht="21">
      <c r="A171" s="150"/>
      <c r="B171" s="150"/>
      <c r="C171" s="150"/>
      <c r="D171" s="150"/>
      <c r="E171" s="150"/>
      <c r="F171" s="150"/>
      <c r="G171" s="150"/>
      <c r="H171" s="150"/>
      <c r="I171" s="529"/>
      <c r="J171" s="530"/>
      <c r="K171" s="530"/>
      <c r="L171" s="530"/>
      <c r="M171" s="530"/>
      <c r="N171" s="530"/>
      <c r="O171" s="530"/>
      <c r="P171" s="530"/>
      <c r="Q171" s="530"/>
      <c r="R171" s="530"/>
      <c r="S171" s="530"/>
      <c r="T171" s="530"/>
      <c r="U171" s="531"/>
      <c r="V171" s="529"/>
      <c r="W171" s="530"/>
      <c r="X171" s="530"/>
      <c r="Y171" s="530"/>
      <c r="Z171" s="530"/>
      <c r="AA171" s="530"/>
      <c r="AB171" s="530"/>
      <c r="AC171" s="530"/>
      <c r="AD171" s="530"/>
      <c r="AE171" s="530"/>
      <c r="AF171" s="530"/>
      <c r="AG171" s="530"/>
      <c r="AH171" s="531"/>
      <c r="AI171" s="532"/>
      <c r="AJ171" s="533"/>
      <c r="AK171" s="533"/>
      <c r="AL171" s="533"/>
      <c r="AM171" s="533"/>
      <c r="AN171" s="533"/>
      <c r="AO171" s="533"/>
      <c r="AP171" s="533"/>
      <c r="AQ171" s="533"/>
      <c r="AR171" s="533"/>
      <c r="AS171" s="533"/>
      <c r="AT171" s="533"/>
      <c r="AU171" s="533"/>
      <c r="AV171" s="533"/>
      <c r="AW171" s="533"/>
      <c r="AX171" s="533"/>
      <c r="AY171" s="533"/>
      <c r="AZ171" s="533"/>
      <c r="BA171" s="533"/>
      <c r="BB171" s="533"/>
      <c r="BC171" s="533"/>
      <c r="BD171" s="533"/>
      <c r="BE171" s="533"/>
      <c r="BF171" s="533"/>
      <c r="BG171" s="533"/>
      <c r="BH171" s="533"/>
      <c r="BI171" s="533"/>
      <c r="BJ171" s="533"/>
      <c r="BK171" s="533"/>
      <c r="BL171" s="533"/>
      <c r="BM171" s="533"/>
      <c r="BN171" s="533"/>
      <c r="BO171" s="533"/>
      <c r="BP171" s="533"/>
      <c r="BQ171" s="533"/>
      <c r="BR171" s="533"/>
      <c r="BS171" s="533"/>
      <c r="BT171" s="533"/>
      <c r="BU171" s="534"/>
    </row>
    <row r="172" spans="1:73" ht="21">
      <c r="A172" s="150"/>
      <c r="B172" s="150"/>
      <c r="C172" s="150"/>
      <c r="D172" s="150"/>
      <c r="E172" s="150"/>
      <c r="F172" s="150"/>
      <c r="G172" s="150"/>
      <c r="H172" s="150"/>
      <c r="I172" s="529"/>
      <c r="J172" s="530"/>
      <c r="K172" s="530"/>
      <c r="L172" s="530"/>
      <c r="M172" s="530"/>
      <c r="N172" s="530"/>
      <c r="O172" s="530"/>
      <c r="P172" s="530"/>
      <c r="Q172" s="530"/>
      <c r="R172" s="530"/>
      <c r="S172" s="530"/>
      <c r="T172" s="530"/>
      <c r="U172" s="531"/>
      <c r="V172" s="529"/>
      <c r="W172" s="530"/>
      <c r="X172" s="530"/>
      <c r="Y172" s="530"/>
      <c r="Z172" s="530"/>
      <c r="AA172" s="530"/>
      <c r="AB172" s="530"/>
      <c r="AC172" s="530"/>
      <c r="AD172" s="530"/>
      <c r="AE172" s="530"/>
      <c r="AF172" s="530"/>
      <c r="AG172" s="530"/>
      <c r="AH172" s="531"/>
      <c r="AI172" s="532"/>
      <c r="AJ172" s="533"/>
      <c r="AK172" s="533"/>
      <c r="AL172" s="533"/>
      <c r="AM172" s="533"/>
      <c r="AN172" s="533"/>
      <c r="AO172" s="533"/>
      <c r="AP172" s="533"/>
      <c r="AQ172" s="533"/>
      <c r="AR172" s="533"/>
      <c r="AS172" s="533"/>
      <c r="AT172" s="533"/>
      <c r="AU172" s="533"/>
      <c r="AV172" s="533"/>
      <c r="AW172" s="533"/>
      <c r="AX172" s="533"/>
      <c r="AY172" s="533"/>
      <c r="AZ172" s="533"/>
      <c r="BA172" s="533"/>
      <c r="BB172" s="533"/>
      <c r="BC172" s="533"/>
      <c r="BD172" s="533"/>
      <c r="BE172" s="533"/>
      <c r="BF172" s="533"/>
      <c r="BG172" s="533"/>
      <c r="BH172" s="533"/>
      <c r="BI172" s="533"/>
      <c r="BJ172" s="533"/>
      <c r="BK172" s="533"/>
      <c r="BL172" s="533"/>
      <c r="BM172" s="533"/>
      <c r="BN172" s="533"/>
      <c r="BO172" s="533"/>
      <c r="BP172" s="533"/>
      <c r="BQ172" s="533"/>
      <c r="BR172" s="533"/>
      <c r="BS172" s="533"/>
      <c r="BT172" s="533"/>
      <c r="BU172" s="534"/>
    </row>
    <row r="173" spans="1:73" ht="21">
      <c r="A173" s="150"/>
      <c r="B173" s="150"/>
      <c r="C173" s="150"/>
      <c r="D173" s="150"/>
      <c r="E173" s="150"/>
      <c r="F173" s="150"/>
      <c r="G173" s="150"/>
      <c r="H173" s="150"/>
      <c r="I173" s="529"/>
      <c r="J173" s="530"/>
      <c r="K173" s="530"/>
      <c r="L173" s="530"/>
      <c r="M173" s="530"/>
      <c r="N173" s="530"/>
      <c r="O173" s="530"/>
      <c r="P173" s="530"/>
      <c r="Q173" s="530"/>
      <c r="R173" s="530"/>
      <c r="S173" s="530"/>
      <c r="T173" s="530"/>
      <c r="U173" s="531"/>
      <c r="V173" s="529"/>
      <c r="W173" s="530"/>
      <c r="X173" s="530"/>
      <c r="Y173" s="530"/>
      <c r="Z173" s="530"/>
      <c r="AA173" s="530"/>
      <c r="AB173" s="530"/>
      <c r="AC173" s="530"/>
      <c r="AD173" s="530"/>
      <c r="AE173" s="530"/>
      <c r="AF173" s="530"/>
      <c r="AG173" s="530"/>
      <c r="AH173" s="531"/>
      <c r="AI173" s="532"/>
      <c r="AJ173" s="533"/>
      <c r="AK173" s="533"/>
      <c r="AL173" s="533"/>
      <c r="AM173" s="533"/>
      <c r="AN173" s="533"/>
      <c r="AO173" s="533"/>
      <c r="AP173" s="533"/>
      <c r="AQ173" s="533"/>
      <c r="AR173" s="533"/>
      <c r="AS173" s="533"/>
      <c r="AT173" s="533"/>
      <c r="AU173" s="533"/>
      <c r="AV173" s="533"/>
      <c r="AW173" s="533"/>
      <c r="AX173" s="533"/>
      <c r="AY173" s="533"/>
      <c r="AZ173" s="533"/>
      <c r="BA173" s="533"/>
      <c r="BB173" s="533"/>
      <c r="BC173" s="533"/>
      <c r="BD173" s="533"/>
      <c r="BE173" s="533"/>
      <c r="BF173" s="533"/>
      <c r="BG173" s="533"/>
      <c r="BH173" s="533"/>
      <c r="BI173" s="533"/>
      <c r="BJ173" s="533"/>
      <c r="BK173" s="533"/>
      <c r="BL173" s="533"/>
      <c r="BM173" s="533"/>
      <c r="BN173" s="533"/>
      <c r="BO173" s="533"/>
      <c r="BP173" s="533"/>
      <c r="BQ173" s="533"/>
      <c r="BR173" s="533"/>
      <c r="BS173" s="533"/>
      <c r="BT173" s="533"/>
      <c r="BU173" s="534"/>
    </row>
    <row r="174" spans="1:73" ht="21">
      <c r="A174" s="150"/>
      <c r="B174" s="150"/>
      <c r="C174" s="150"/>
      <c r="D174" s="150"/>
      <c r="E174" s="150"/>
      <c r="F174" s="150"/>
      <c r="G174" s="150"/>
      <c r="H174" s="150"/>
      <c r="I174" s="529"/>
      <c r="J174" s="530"/>
      <c r="K174" s="530"/>
      <c r="L174" s="530"/>
      <c r="M174" s="530"/>
      <c r="N174" s="530"/>
      <c r="O174" s="530"/>
      <c r="P174" s="530"/>
      <c r="Q174" s="530"/>
      <c r="R174" s="530"/>
      <c r="S174" s="530"/>
      <c r="T174" s="530"/>
      <c r="U174" s="531"/>
      <c r="V174" s="529"/>
      <c r="W174" s="530"/>
      <c r="X174" s="530"/>
      <c r="Y174" s="530"/>
      <c r="Z174" s="530"/>
      <c r="AA174" s="530"/>
      <c r="AB174" s="530"/>
      <c r="AC174" s="530"/>
      <c r="AD174" s="530"/>
      <c r="AE174" s="530"/>
      <c r="AF174" s="530"/>
      <c r="AG174" s="530"/>
      <c r="AH174" s="531"/>
      <c r="AI174" s="532"/>
      <c r="AJ174" s="533"/>
      <c r="AK174" s="533"/>
      <c r="AL174" s="533"/>
      <c r="AM174" s="533"/>
      <c r="AN174" s="533"/>
      <c r="AO174" s="533"/>
      <c r="AP174" s="533"/>
      <c r="AQ174" s="533"/>
      <c r="AR174" s="533"/>
      <c r="AS174" s="533"/>
      <c r="AT174" s="533"/>
      <c r="AU174" s="533"/>
      <c r="AV174" s="533"/>
      <c r="AW174" s="533"/>
      <c r="AX174" s="533"/>
      <c r="AY174" s="533"/>
      <c r="AZ174" s="533"/>
      <c r="BA174" s="533"/>
      <c r="BB174" s="533"/>
      <c r="BC174" s="533"/>
      <c r="BD174" s="533"/>
      <c r="BE174" s="533"/>
      <c r="BF174" s="533"/>
      <c r="BG174" s="533"/>
      <c r="BH174" s="533"/>
      <c r="BI174" s="533"/>
      <c r="BJ174" s="533"/>
      <c r="BK174" s="533"/>
      <c r="BL174" s="533"/>
      <c r="BM174" s="533"/>
      <c r="BN174" s="533"/>
      <c r="BO174" s="533"/>
      <c r="BP174" s="533"/>
      <c r="BQ174" s="533"/>
      <c r="BR174" s="533"/>
      <c r="BS174" s="533"/>
      <c r="BT174" s="533"/>
      <c r="BU174" s="534"/>
    </row>
    <row r="175" spans="1:73" ht="21">
      <c r="A175" s="150"/>
      <c r="B175" s="150"/>
      <c r="C175" s="150"/>
      <c r="D175" s="150"/>
      <c r="E175" s="150"/>
      <c r="F175" s="150"/>
      <c r="G175" s="150"/>
      <c r="H175" s="150"/>
      <c r="I175" s="529"/>
      <c r="J175" s="530"/>
      <c r="K175" s="530"/>
      <c r="L175" s="530"/>
      <c r="M175" s="530"/>
      <c r="N175" s="530"/>
      <c r="O175" s="530"/>
      <c r="P175" s="530"/>
      <c r="Q175" s="530"/>
      <c r="R175" s="530"/>
      <c r="S175" s="530"/>
      <c r="T175" s="530"/>
      <c r="U175" s="531"/>
      <c r="V175" s="529"/>
      <c r="W175" s="530"/>
      <c r="X175" s="530"/>
      <c r="Y175" s="530"/>
      <c r="Z175" s="530"/>
      <c r="AA175" s="530"/>
      <c r="AB175" s="530"/>
      <c r="AC175" s="530"/>
      <c r="AD175" s="530"/>
      <c r="AE175" s="530"/>
      <c r="AF175" s="530"/>
      <c r="AG175" s="530"/>
      <c r="AH175" s="531"/>
      <c r="AI175" s="532"/>
      <c r="AJ175" s="533"/>
      <c r="AK175" s="533"/>
      <c r="AL175" s="533"/>
      <c r="AM175" s="533"/>
      <c r="AN175" s="533"/>
      <c r="AO175" s="533"/>
      <c r="AP175" s="533"/>
      <c r="AQ175" s="533"/>
      <c r="AR175" s="533"/>
      <c r="AS175" s="533"/>
      <c r="AT175" s="533"/>
      <c r="AU175" s="533"/>
      <c r="AV175" s="533"/>
      <c r="AW175" s="533"/>
      <c r="AX175" s="533"/>
      <c r="AY175" s="533"/>
      <c r="AZ175" s="533"/>
      <c r="BA175" s="533"/>
      <c r="BB175" s="533"/>
      <c r="BC175" s="533"/>
      <c r="BD175" s="533"/>
      <c r="BE175" s="533"/>
      <c r="BF175" s="533"/>
      <c r="BG175" s="533"/>
      <c r="BH175" s="533"/>
      <c r="BI175" s="533"/>
      <c r="BJ175" s="533"/>
      <c r="BK175" s="533"/>
      <c r="BL175" s="533"/>
      <c r="BM175" s="533"/>
      <c r="BN175" s="533"/>
      <c r="BO175" s="533"/>
      <c r="BP175" s="533"/>
      <c r="BQ175" s="533"/>
      <c r="BR175" s="533"/>
      <c r="BS175" s="533"/>
      <c r="BT175" s="533"/>
      <c r="BU175" s="534"/>
    </row>
    <row r="176" spans="1:73" ht="21">
      <c r="A176" s="150"/>
      <c r="B176" s="150"/>
      <c r="C176" s="150"/>
      <c r="D176" s="150"/>
      <c r="E176" s="150"/>
      <c r="F176" s="150"/>
      <c r="G176" s="150"/>
      <c r="H176" s="150"/>
      <c r="I176" s="529"/>
      <c r="J176" s="530"/>
      <c r="K176" s="530"/>
      <c r="L176" s="530"/>
      <c r="M176" s="530"/>
      <c r="N176" s="530"/>
      <c r="O176" s="530"/>
      <c r="P176" s="530"/>
      <c r="Q176" s="530"/>
      <c r="R176" s="530"/>
      <c r="S176" s="530"/>
      <c r="T176" s="530"/>
      <c r="U176" s="531"/>
      <c r="V176" s="529"/>
      <c r="W176" s="530"/>
      <c r="X176" s="530"/>
      <c r="Y176" s="530"/>
      <c r="Z176" s="530"/>
      <c r="AA176" s="530"/>
      <c r="AB176" s="530"/>
      <c r="AC176" s="530"/>
      <c r="AD176" s="530"/>
      <c r="AE176" s="530"/>
      <c r="AF176" s="530"/>
      <c r="AG176" s="530"/>
      <c r="AH176" s="531"/>
      <c r="AI176" s="532"/>
      <c r="AJ176" s="533"/>
      <c r="AK176" s="533"/>
      <c r="AL176" s="533"/>
      <c r="AM176" s="533"/>
      <c r="AN176" s="533"/>
      <c r="AO176" s="533"/>
      <c r="AP176" s="533"/>
      <c r="AQ176" s="533"/>
      <c r="AR176" s="533"/>
      <c r="AS176" s="533"/>
      <c r="AT176" s="533"/>
      <c r="AU176" s="533"/>
      <c r="AV176" s="533"/>
      <c r="AW176" s="533"/>
      <c r="AX176" s="533"/>
      <c r="AY176" s="533"/>
      <c r="AZ176" s="533"/>
      <c r="BA176" s="533"/>
      <c r="BB176" s="533"/>
      <c r="BC176" s="533"/>
      <c r="BD176" s="533"/>
      <c r="BE176" s="533"/>
      <c r="BF176" s="533"/>
      <c r="BG176" s="533"/>
      <c r="BH176" s="533"/>
      <c r="BI176" s="533"/>
      <c r="BJ176" s="533"/>
      <c r="BK176" s="533"/>
      <c r="BL176" s="533"/>
      <c r="BM176" s="533"/>
      <c r="BN176" s="533"/>
      <c r="BO176" s="533"/>
      <c r="BP176" s="533"/>
      <c r="BQ176" s="533"/>
      <c r="BR176" s="533"/>
      <c r="BS176" s="533"/>
      <c r="BT176" s="533"/>
      <c r="BU176" s="534"/>
    </row>
    <row r="177" spans="1:73" ht="21">
      <c r="A177" s="150"/>
      <c r="B177" s="150"/>
      <c r="C177" s="150"/>
      <c r="D177" s="150"/>
      <c r="E177" s="150"/>
      <c r="F177" s="150"/>
      <c r="G177" s="150"/>
      <c r="H177" s="150"/>
      <c r="I177" s="529"/>
      <c r="J177" s="530"/>
      <c r="K177" s="530"/>
      <c r="L177" s="530"/>
      <c r="M177" s="530"/>
      <c r="N177" s="530"/>
      <c r="O177" s="530"/>
      <c r="P177" s="530"/>
      <c r="Q177" s="530"/>
      <c r="R177" s="530"/>
      <c r="S177" s="530"/>
      <c r="T177" s="530"/>
      <c r="U177" s="531"/>
      <c r="V177" s="529"/>
      <c r="W177" s="530"/>
      <c r="X177" s="530"/>
      <c r="Y177" s="530"/>
      <c r="Z177" s="530"/>
      <c r="AA177" s="530"/>
      <c r="AB177" s="530"/>
      <c r="AC177" s="530"/>
      <c r="AD177" s="530"/>
      <c r="AE177" s="530"/>
      <c r="AF177" s="530"/>
      <c r="AG177" s="530"/>
      <c r="AH177" s="531"/>
      <c r="AI177" s="532"/>
      <c r="AJ177" s="533"/>
      <c r="AK177" s="533"/>
      <c r="AL177" s="533"/>
      <c r="AM177" s="533"/>
      <c r="AN177" s="533"/>
      <c r="AO177" s="533"/>
      <c r="AP177" s="533"/>
      <c r="AQ177" s="533"/>
      <c r="AR177" s="533"/>
      <c r="AS177" s="533"/>
      <c r="AT177" s="533"/>
      <c r="AU177" s="533"/>
      <c r="AV177" s="533"/>
      <c r="AW177" s="533"/>
      <c r="AX177" s="533"/>
      <c r="AY177" s="533"/>
      <c r="AZ177" s="533"/>
      <c r="BA177" s="533"/>
      <c r="BB177" s="533"/>
      <c r="BC177" s="533"/>
      <c r="BD177" s="533"/>
      <c r="BE177" s="533"/>
      <c r="BF177" s="533"/>
      <c r="BG177" s="533"/>
      <c r="BH177" s="533"/>
      <c r="BI177" s="533"/>
      <c r="BJ177" s="533"/>
      <c r="BK177" s="533"/>
      <c r="BL177" s="533"/>
      <c r="BM177" s="533"/>
      <c r="BN177" s="533"/>
      <c r="BO177" s="533"/>
      <c r="BP177" s="533"/>
      <c r="BQ177" s="533"/>
      <c r="BR177" s="533"/>
      <c r="BS177" s="533"/>
      <c r="BT177" s="533"/>
      <c r="BU177" s="534"/>
    </row>
    <row r="178" spans="1:73" ht="21">
      <c r="A178" s="150"/>
      <c r="B178" s="150"/>
      <c r="C178" s="150"/>
      <c r="D178" s="150"/>
      <c r="E178" s="150"/>
      <c r="F178" s="150"/>
      <c r="G178" s="150"/>
      <c r="H178" s="150"/>
      <c r="I178" s="529"/>
      <c r="J178" s="530"/>
      <c r="K178" s="530"/>
      <c r="L178" s="530"/>
      <c r="M178" s="530"/>
      <c r="N178" s="530"/>
      <c r="O178" s="530"/>
      <c r="P178" s="530"/>
      <c r="Q178" s="530"/>
      <c r="R178" s="530"/>
      <c r="S178" s="530"/>
      <c r="T178" s="530"/>
      <c r="U178" s="531"/>
      <c r="V178" s="529"/>
      <c r="W178" s="530"/>
      <c r="X178" s="530"/>
      <c r="Y178" s="530"/>
      <c r="Z178" s="530"/>
      <c r="AA178" s="530"/>
      <c r="AB178" s="530"/>
      <c r="AC178" s="530"/>
      <c r="AD178" s="530"/>
      <c r="AE178" s="530"/>
      <c r="AF178" s="530"/>
      <c r="AG178" s="530"/>
      <c r="AH178" s="531"/>
      <c r="AI178" s="532"/>
      <c r="AJ178" s="533"/>
      <c r="AK178" s="533"/>
      <c r="AL178" s="533"/>
      <c r="AM178" s="533"/>
      <c r="AN178" s="533"/>
      <c r="AO178" s="533"/>
      <c r="AP178" s="533"/>
      <c r="AQ178" s="533"/>
      <c r="AR178" s="533"/>
      <c r="AS178" s="533"/>
      <c r="AT178" s="533"/>
      <c r="AU178" s="533"/>
      <c r="AV178" s="533"/>
      <c r="AW178" s="533"/>
      <c r="AX178" s="533"/>
      <c r="AY178" s="533"/>
      <c r="AZ178" s="533"/>
      <c r="BA178" s="533"/>
      <c r="BB178" s="533"/>
      <c r="BC178" s="533"/>
      <c r="BD178" s="533"/>
      <c r="BE178" s="533"/>
      <c r="BF178" s="533"/>
      <c r="BG178" s="533"/>
      <c r="BH178" s="533"/>
      <c r="BI178" s="533"/>
      <c r="BJ178" s="533"/>
      <c r="BK178" s="533"/>
      <c r="BL178" s="533"/>
      <c r="BM178" s="533"/>
      <c r="BN178" s="533"/>
      <c r="BO178" s="533"/>
      <c r="BP178" s="533"/>
      <c r="BQ178" s="533"/>
      <c r="BR178" s="533"/>
      <c r="BS178" s="533"/>
      <c r="BT178" s="533"/>
      <c r="BU178" s="534"/>
    </row>
    <row r="179" spans="1:73" ht="21">
      <c r="A179" s="150"/>
      <c r="B179" s="150"/>
      <c r="C179" s="150"/>
      <c r="D179" s="150"/>
      <c r="E179" s="150"/>
      <c r="F179" s="150"/>
      <c r="G179" s="150"/>
      <c r="H179" s="150"/>
      <c r="I179" s="529"/>
      <c r="J179" s="530"/>
      <c r="K179" s="530"/>
      <c r="L179" s="530"/>
      <c r="M179" s="530"/>
      <c r="N179" s="530"/>
      <c r="O179" s="530"/>
      <c r="P179" s="530"/>
      <c r="Q179" s="530"/>
      <c r="R179" s="530"/>
      <c r="S179" s="530"/>
      <c r="T179" s="530"/>
      <c r="U179" s="531"/>
      <c r="V179" s="529"/>
      <c r="W179" s="530"/>
      <c r="X179" s="530"/>
      <c r="Y179" s="530"/>
      <c r="Z179" s="530"/>
      <c r="AA179" s="530"/>
      <c r="AB179" s="530"/>
      <c r="AC179" s="530"/>
      <c r="AD179" s="530"/>
      <c r="AE179" s="530"/>
      <c r="AF179" s="530"/>
      <c r="AG179" s="530"/>
      <c r="AH179" s="531"/>
      <c r="AI179" s="532"/>
      <c r="AJ179" s="533"/>
      <c r="AK179" s="533"/>
      <c r="AL179" s="533"/>
      <c r="AM179" s="533"/>
      <c r="AN179" s="533"/>
      <c r="AO179" s="533"/>
      <c r="AP179" s="533"/>
      <c r="AQ179" s="533"/>
      <c r="AR179" s="533"/>
      <c r="AS179" s="533"/>
      <c r="AT179" s="533"/>
      <c r="AU179" s="533"/>
      <c r="AV179" s="533"/>
      <c r="AW179" s="533"/>
      <c r="AX179" s="533"/>
      <c r="AY179" s="533"/>
      <c r="AZ179" s="533"/>
      <c r="BA179" s="533"/>
      <c r="BB179" s="533"/>
      <c r="BC179" s="533"/>
      <c r="BD179" s="533"/>
      <c r="BE179" s="533"/>
      <c r="BF179" s="533"/>
      <c r="BG179" s="533"/>
      <c r="BH179" s="533"/>
      <c r="BI179" s="533"/>
      <c r="BJ179" s="533"/>
      <c r="BK179" s="533"/>
      <c r="BL179" s="533"/>
      <c r="BM179" s="533"/>
      <c r="BN179" s="533"/>
      <c r="BO179" s="533"/>
      <c r="BP179" s="533"/>
      <c r="BQ179" s="533"/>
      <c r="BR179" s="533"/>
      <c r="BS179" s="533"/>
      <c r="BT179" s="533"/>
      <c r="BU179" s="534"/>
    </row>
    <row r="180" spans="1:73" ht="21">
      <c r="A180" s="150"/>
      <c r="B180" s="150"/>
      <c r="C180" s="150"/>
      <c r="D180" s="150"/>
      <c r="E180" s="150"/>
      <c r="F180" s="150"/>
      <c r="G180" s="150"/>
      <c r="H180" s="150"/>
      <c r="I180" s="529"/>
      <c r="J180" s="530"/>
      <c r="K180" s="530"/>
      <c r="L180" s="530"/>
      <c r="M180" s="530"/>
      <c r="N180" s="530"/>
      <c r="O180" s="530"/>
      <c r="P180" s="530"/>
      <c r="Q180" s="530"/>
      <c r="R180" s="530"/>
      <c r="S180" s="530"/>
      <c r="T180" s="530"/>
      <c r="U180" s="531"/>
      <c r="V180" s="529"/>
      <c r="W180" s="530"/>
      <c r="X180" s="530"/>
      <c r="Y180" s="530"/>
      <c r="Z180" s="530"/>
      <c r="AA180" s="530"/>
      <c r="AB180" s="530"/>
      <c r="AC180" s="530"/>
      <c r="AD180" s="530"/>
      <c r="AE180" s="530"/>
      <c r="AF180" s="530"/>
      <c r="AG180" s="530"/>
      <c r="AH180" s="531"/>
      <c r="AI180" s="532"/>
      <c r="AJ180" s="533"/>
      <c r="AK180" s="533"/>
      <c r="AL180" s="533"/>
      <c r="AM180" s="533"/>
      <c r="AN180" s="533"/>
      <c r="AO180" s="533"/>
      <c r="AP180" s="533"/>
      <c r="AQ180" s="533"/>
      <c r="AR180" s="533"/>
      <c r="AS180" s="533"/>
      <c r="AT180" s="533"/>
      <c r="AU180" s="533"/>
      <c r="AV180" s="533"/>
      <c r="AW180" s="533"/>
      <c r="AX180" s="533"/>
      <c r="AY180" s="533"/>
      <c r="AZ180" s="533"/>
      <c r="BA180" s="533"/>
      <c r="BB180" s="533"/>
      <c r="BC180" s="533"/>
      <c r="BD180" s="533"/>
      <c r="BE180" s="533"/>
      <c r="BF180" s="533"/>
      <c r="BG180" s="533"/>
      <c r="BH180" s="533"/>
      <c r="BI180" s="533"/>
      <c r="BJ180" s="533"/>
      <c r="BK180" s="533"/>
      <c r="BL180" s="533"/>
      <c r="BM180" s="533"/>
      <c r="BN180" s="533"/>
      <c r="BO180" s="533"/>
      <c r="BP180" s="533"/>
      <c r="BQ180" s="533"/>
      <c r="BR180" s="533"/>
      <c r="BS180" s="533"/>
      <c r="BT180" s="533"/>
      <c r="BU180" s="534"/>
    </row>
    <row r="181" spans="1:73" ht="21">
      <c r="A181" s="150"/>
      <c r="B181" s="150"/>
      <c r="C181" s="150"/>
      <c r="D181" s="150"/>
      <c r="E181" s="150"/>
      <c r="F181" s="150"/>
      <c r="G181" s="150"/>
      <c r="H181" s="150"/>
      <c r="I181" s="529"/>
      <c r="J181" s="530"/>
      <c r="K181" s="530"/>
      <c r="L181" s="530"/>
      <c r="M181" s="530"/>
      <c r="N181" s="530"/>
      <c r="O181" s="530"/>
      <c r="P181" s="530"/>
      <c r="Q181" s="530"/>
      <c r="R181" s="530"/>
      <c r="S181" s="530"/>
      <c r="T181" s="530"/>
      <c r="U181" s="531"/>
      <c r="V181" s="529"/>
      <c r="W181" s="530"/>
      <c r="X181" s="530"/>
      <c r="Y181" s="530"/>
      <c r="Z181" s="530"/>
      <c r="AA181" s="530"/>
      <c r="AB181" s="530"/>
      <c r="AC181" s="530"/>
      <c r="AD181" s="530"/>
      <c r="AE181" s="530"/>
      <c r="AF181" s="530"/>
      <c r="AG181" s="530"/>
      <c r="AH181" s="531"/>
      <c r="AI181" s="532"/>
      <c r="AJ181" s="533"/>
      <c r="AK181" s="533"/>
      <c r="AL181" s="533"/>
      <c r="AM181" s="533"/>
      <c r="AN181" s="533"/>
      <c r="AO181" s="533"/>
      <c r="AP181" s="533"/>
      <c r="AQ181" s="533"/>
      <c r="AR181" s="533"/>
      <c r="AS181" s="533"/>
      <c r="AT181" s="533"/>
      <c r="AU181" s="533"/>
      <c r="AV181" s="533"/>
      <c r="AW181" s="533"/>
      <c r="AX181" s="533"/>
      <c r="AY181" s="533"/>
      <c r="AZ181" s="533"/>
      <c r="BA181" s="533"/>
      <c r="BB181" s="533"/>
      <c r="BC181" s="533"/>
      <c r="BD181" s="533"/>
      <c r="BE181" s="533"/>
      <c r="BF181" s="533"/>
      <c r="BG181" s="533"/>
      <c r="BH181" s="533"/>
      <c r="BI181" s="533"/>
      <c r="BJ181" s="533"/>
      <c r="BK181" s="533"/>
      <c r="BL181" s="533"/>
      <c r="BM181" s="533"/>
      <c r="BN181" s="533"/>
      <c r="BO181" s="533"/>
      <c r="BP181" s="533"/>
      <c r="BQ181" s="533"/>
      <c r="BR181" s="533"/>
      <c r="BS181" s="533"/>
      <c r="BT181" s="533"/>
      <c r="BU181" s="534"/>
    </row>
    <row r="182" spans="1:73" ht="21">
      <c r="A182" s="150"/>
      <c r="B182" s="150"/>
      <c r="C182" s="150"/>
      <c r="D182" s="150"/>
      <c r="E182" s="150"/>
      <c r="F182" s="150"/>
      <c r="G182" s="150"/>
      <c r="H182" s="150"/>
      <c r="I182" s="529"/>
      <c r="J182" s="530"/>
      <c r="K182" s="530"/>
      <c r="L182" s="530"/>
      <c r="M182" s="530"/>
      <c r="N182" s="530"/>
      <c r="O182" s="530"/>
      <c r="P182" s="530"/>
      <c r="Q182" s="530"/>
      <c r="R182" s="530"/>
      <c r="S182" s="530"/>
      <c r="T182" s="530"/>
      <c r="U182" s="531"/>
      <c r="V182" s="529"/>
      <c r="W182" s="530"/>
      <c r="X182" s="530"/>
      <c r="Y182" s="530"/>
      <c r="Z182" s="530"/>
      <c r="AA182" s="530"/>
      <c r="AB182" s="530"/>
      <c r="AC182" s="530"/>
      <c r="AD182" s="530"/>
      <c r="AE182" s="530"/>
      <c r="AF182" s="530"/>
      <c r="AG182" s="530"/>
      <c r="AH182" s="531"/>
      <c r="AI182" s="532"/>
      <c r="AJ182" s="533"/>
      <c r="AK182" s="533"/>
      <c r="AL182" s="533"/>
      <c r="AM182" s="533"/>
      <c r="AN182" s="533"/>
      <c r="AO182" s="533"/>
      <c r="AP182" s="533"/>
      <c r="AQ182" s="533"/>
      <c r="AR182" s="533"/>
      <c r="AS182" s="533"/>
      <c r="AT182" s="533"/>
      <c r="AU182" s="533"/>
      <c r="AV182" s="533"/>
      <c r="AW182" s="533"/>
      <c r="AX182" s="533"/>
      <c r="AY182" s="533"/>
      <c r="AZ182" s="533"/>
      <c r="BA182" s="533"/>
      <c r="BB182" s="533"/>
      <c r="BC182" s="533"/>
      <c r="BD182" s="533"/>
      <c r="BE182" s="533"/>
      <c r="BF182" s="533"/>
      <c r="BG182" s="533"/>
      <c r="BH182" s="533"/>
      <c r="BI182" s="533"/>
      <c r="BJ182" s="533"/>
      <c r="BK182" s="533"/>
      <c r="BL182" s="533"/>
      <c r="BM182" s="533"/>
      <c r="BN182" s="533"/>
      <c r="BO182" s="533"/>
      <c r="BP182" s="533"/>
      <c r="BQ182" s="533"/>
      <c r="BR182" s="533"/>
      <c r="BS182" s="533"/>
      <c r="BT182" s="533"/>
      <c r="BU182" s="534"/>
    </row>
    <row r="183" spans="1:73" ht="21">
      <c r="A183" s="150"/>
      <c r="B183" s="150"/>
      <c r="C183" s="150"/>
      <c r="D183" s="150"/>
      <c r="E183" s="150"/>
      <c r="F183" s="150"/>
      <c r="G183" s="150"/>
      <c r="H183" s="150"/>
      <c r="I183" s="529"/>
      <c r="J183" s="530"/>
      <c r="K183" s="530"/>
      <c r="L183" s="530"/>
      <c r="M183" s="530"/>
      <c r="N183" s="530"/>
      <c r="O183" s="530"/>
      <c r="P183" s="530"/>
      <c r="Q183" s="530"/>
      <c r="R183" s="530"/>
      <c r="S183" s="530"/>
      <c r="T183" s="530"/>
      <c r="U183" s="531"/>
      <c r="V183" s="529"/>
      <c r="W183" s="530"/>
      <c r="X183" s="530"/>
      <c r="Y183" s="530"/>
      <c r="Z183" s="530"/>
      <c r="AA183" s="530"/>
      <c r="AB183" s="530"/>
      <c r="AC183" s="530"/>
      <c r="AD183" s="530"/>
      <c r="AE183" s="530"/>
      <c r="AF183" s="530"/>
      <c r="AG183" s="530"/>
      <c r="AH183" s="531"/>
      <c r="AI183" s="532"/>
      <c r="AJ183" s="533"/>
      <c r="AK183" s="533"/>
      <c r="AL183" s="533"/>
      <c r="AM183" s="533"/>
      <c r="AN183" s="533"/>
      <c r="AO183" s="533"/>
      <c r="AP183" s="533"/>
      <c r="AQ183" s="533"/>
      <c r="AR183" s="533"/>
      <c r="AS183" s="533"/>
      <c r="AT183" s="533"/>
      <c r="AU183" s="533"/>
      <c r="AV183" s="533"/>
      <c r="AW183" s="533"/>
      <c r="AX183" s="533"/>
      <c r="AY183" s="533"/>
      <c r="AZ183" s="533"/>
      <c r="BA183" s="533"/>
      <c r="BB183" s="533"/>
      <c r="BC183" s="533"/>
      <c r="BD183" s="533"/>
      <c r="BE183" s="533"/>
      <c r="BF183" s="533"/>
      <c r="BG183" s="533"/>
      <c r="BH183" s="533"/>
      <c r="BI183" s="533"/>
      <c r="BJ183" s="533"/>
      <c r="BK183" s="533"/>
      <c r="BL183" s="533"/>
      <c r="BM183" s="533"/>
      <c r="BN183" s="533"/>
      <c r="BO183" s="533"/>
      <c r="BP183" s="533"/>
      <c r="BQ183" s="533"/>
      <c r="BR183" s="533"/>
      <c r="BS183" s="533"/>
      <c r="BT183" s="533"/>
      <c r="BU183" s="534"/>
    </row>
    <row r="184" spans="1:73" ht="21">
      <c r="A184" s="150"/>
      <c r="B184" s="150"/>
      <c r="C184" s="150"/>
      <c r="D184" s="150"/>
      <c r="E184" s="150"/>
      <c r="F184" s="150"/>
      <c r="G184" s="150"/>
      <c r="H184" s="150"/>
      <c r="I184" s="529"/>
      <c r="J184" s="530"/>
      <c r="K184" s="530"/>
      <c r="L184" s="530"/>
      <c r="M184" s="530"/>
      <c r="N184" s="530"/>
      <c r="O184" s="530"/>
      <c r="P184" s="530"/>
      <c r="Q184" s="530"/>
      <c r="R184" s="530"/>
      <c r="S184" s="530"/>
      <c r="T184" s="530"/>
      <c r="U184" s="531"/>
      <c r="V184" s="529"/>
      <c r="W184" s="530"/>
      <c r="X184" s="530"/>
      <c r="Y184" s="530"/>
      <c r="Z184" s="530"/>
      <c r="AA184" s="530"/>
      <c r="AB184" s="530"/>
      <c r="AC184" s="530"/>
      <c r="AD184" s="530"/>
      <c r="AE184" s="530"/>
      <c r="AF184" s="530"/>
      <c r="AG184" s="530"/>
      <c r="AH184" s="531"/>
      <c r="AI184" s="532"/>
      <c r="AJ184" s="533"/>
      <c r="AK184" s="533"/>
      <c r="AL184" s="533"/>
      <c r="AM184" s="533"/>
      <c r="AN184" s="533"/>
      <c r="AO184" s="533"/>
      <c r="AP184" s="533"/>
      <c r="AQ184" s="533"/>
      <c r="AR184" s="533"/>
      <c r="AS184" s="533"/>
      <c r="AT184" s="533"/>
      <c r="AU184" s="533"/>
      <c r="AV184" s="533"/>
      <c r="AW184" s="533"/>
      <c r="AX184" s="533"/>
      <c r="AY184" s="533"/>
      <c r="AZ184" s="533"/>
      <c r="BA184" s="533"/>
      <c r="BB184" s="533"/>
      <c r="BC184" s="533"/>
      <c r="BD184" s="533"/>
      <c r="BE184" s="533"/>
      <c r="BF184" s="533"/>
      <c r="BG184" s="533"/>
      <c r="BH184" s="533"/>
      <c r="BI184" s="533"/>
      <c r="BJ184" s="533"/>
      <c r="BK184" s="533"/>
      <c r="BL184" s="533"/>
      <c r="BM184" s="533"/>
      <c r="BN184" s="533"/>
      <c r="BO184" s="533"/>
      <c r="BP184" s="533"/>
      <c r="BQ184" s="533"/>
      <c r="BR184" s="533"/>
      <c r="BS184" s="533"/>
      <c r="BT184" s="533"/>
      <c r="BU184" s="534"/>
    </row>
    <row r="185" spans="1:73" ht="21">
      <c r="A185" s="150"/>
      <c r="B185" s="150"/>
      <c r="C185" s="150"/>
      <c r="D185" s="150"/>
      <c r="E185" s="150"/>
      <c r="F185" s="150"/>
      <c r="G185" s="150"/>
      <c r="H185" s="150"/>
      <c r="I185" s="529"/>
      <c r="J185" s="530"/>
      <c r="K185" s="530"/>
      <c r="L185" s="530"/>
      <c r="M185" s="530"/>
      <c r="N185" s="530"/>
      <c r="O185" s="530"/>
      <c r="P185" s="530"/>
      <c r="Q185" s="530"/>
      <c r="R185" s="530"/>
      <c r="S185" s="530"/>
      <c r="T185" s="530"/>
      <c r="U185" s="531"/>
      <c r="V185" s="529"/>
      <c r="W185" s="530"/>
      <c r="X185" s="530"/>
      <c r="Y185" s="530"/>
      <c r="Z185" s="530"/>
      <c r="AA185" s="530"/>
      <c r="AB185" s="530"/>
      <c r="AC185" s="530"/>
      <c r="AD185" s="530"/>
      <c r="AE185" s="530"/>
      <c r="AF185" s="530"/>
      <c r="AG185" s="530"/>
      <c r="AH185" s="531"/>
      <c r="AI185" s="532"/>
      <c r="AJ185" s="533"/>
      <c r="AK185" s="533"/>
      <c r="AL185" s="533"/>
      <c r="AM185" s="533"/>
      <c r="AN185" s="533"/>
      <c r="AO185" s="533"/>
      <c r="AP185" s="533"/>
      <c r="AQ185" s="533"/>
      <c r="AR185" s="533"/>
      <c r="AS185" s="533"/>
      <c r="AT185" s="533"/>
      <c r="AU185" s="533"/>
      <c r="AV185" s="533"/>
      <c r="AW185" s="533"/>
      <c r="AX185" s="533"/>
      <c r="AY185" s="533"/>
      <c r="AZ185" s="533"/>
      <c r="BA185" s="533"/>
      <c r="BB185" s="533"/>
      <c r="BC185" s="533"/>
      <c r="BD185" s="533"/>
      <c r="BE185" s="533"/>
      <c r="BF185" s="533"/>
      <c r="BG185" s="533"/>
      <c r="BH185" s="533"/>
      <c r="BI185" s="533"/>
      <c r="BJ185" s="533"/>
      <c r="BK185" s="533"/>
      <c r="BL185" s="533"/>
      <c r="BM185" s="533"/>
      <c r="BN185" s="533"/>
      <c r="BO185" s="533"/>
      <c r="BP185" s="533"/>
      <c r="BQ185" s="533"/>
      <c r="BR185" s="533"/>
      <c r="BS185" s="533"/>
      <c r="BT185" s="533"/>
      <c r="BU185" s="534"/>
    </row>
    <row r="186" spans="1:73" ht="21">
      <c r="A186" s="150"/>
      <c r="B186" s="150"/>
      <c r="C186" s="150"/>
      <c r="D186" s="150"/>
      <c r="E186" s="150"/>
      <c r="F186" s="150"/>
      <c r="G186" s="150"/>
      <c r="H186" s="150"/>
      <c r="I186" s="529"/>
      <c r="J186" s="530"/>
      <c r="K186" s="530"/>
      <c r="L186" s="530"/>
      <c r="M186" s="530"/>
      <c r="N186" s="530"/>
      <c r="O186" s="530"/>
      <c r="P186" s="530"/>
      <c r="Q186" s="530"/>
      <c r="R186" s="530"/>
      <c r="S186" s="530"/>
      <c r="T186" s="530"/>
      <c r="U186" s="531"/>
      <c r="V186" s="529"/>
      <c r="W186" s="530"/>
      <c r="X186" s="530"/>
      <c r="Y186" s="530"/>
      <c r="Z186" s="530"/>
      <c r="AA186" s="530"/>
      <c r="AB186" s="530"/>
      <c r="AC186" s="530"/>
      <c r="AD186" s="530"/>
      <c r="AE186" s="530"/>
      <c r="AF186" s="530"/>
      <c r="AG186" s="530"/>
      <c r="AH186" s="531"/>
      <c r="AI186" s="532"/>
      <c r="AJ186" s="533"/>
      <c r="AK186" s="533"/>
      <c r="AL186" s="533"/>
      <c r="AM186" s="533"/>
      <c r="AN186" s="533"/>
      <c r="AO186" s="533"/>
      <c r="AP186" s="533"/>
      <c r="AQ186" s="533"/>
      <c r="AR186" s="533"/>
      <c r="AS186" s="533"/>
      <c r="AT186" s="533"/>
      <c r="AU186" s="533"/>
      <c r="AV186" s="533"/>
      <c r="AW186" s="533"/>
      <c r="AX186" s="533"/>
      <c r="AY186" s="533"/>
      <c r="AZ186" s="533"/>
      <c r="BA186" s="533"/>
      <c r="BB186" s="533"/>
      <c r="BC186" s="533"/>
      <c r="BD186" s="533"/>
      <c r="BE186" s="533"/>
      <c r="BF186" s="533"/>
      <c r="BG186" s="533"/>
      <c r="BH186" s="533"/>
      <c r="BI186" s="533"/>
      <c r="BJ186" s="533"/>
      <c r="BK186" s="533"/>
      <c r="BL186" s="533"/>
      <c r="BM186" s="533"/>
      <c r="BN186" s="533"/>
      <c r="BO186" s="533"/>
      <c r="BP186" s="533"/>
      <c r="BQ186" s="533"/>
      <c r="BR186" s="533"/>
      <c r="BS186" s="533"/>
      <c r="BT186" s="533"/>
      <c r="BU186" s="534"/>
    </row>
    <row r="187" spans="1:73" ht="21">
      <c r="A187" s="150"/>
      <c r="B187" s="150"/>
      <c r="C187" s="150"/>
      <c r="D187" s="150"/>
      <c r="E187" s="150"/>
      <c r="F187" s="150"/>
      <c r="G187" s="150"/>
      <c r="H187" s="150"/>
      <c r="I187" s="529"/>
      <c r="J187" s="530"/>
      <c r="K187" s="530"/>
      <c r="L187" s="530"/>
      <c r="M187" s="530"/>
      <c r="N187" s="530"/>
      <c r="O187" s="530"/>
      <c r="P187" s="530"/>
      <c r="Q187" s="530"/>
      <c r="R187" s="530"/>
      <c r="S187" s="530"/>
      <c r="T187" s="530"/>
      <c r="U187" s="531"/>
      <c r="V187" s="529"/>
      <c r="W187" s="530"/>
      <c r="X187" s="530"/>
      <c r="Y187" s="530"/>
      <c r="Z187" s="530"/>
      <c r="AA187" s="530"/>
      <c r="AB187" s="530"/>
      <c r="AC187" s="530"/>
      <c r="AD187" s="530"/>
      <c r="AE187" s="530"/>
      <c r="AF187" s="530"/>
      <c r="AG187" s="530"/>
      <c r="AH187" s="531"/>
      <c r="AI187" s="532"/>
      <c r="AJ187" s="533"/>
      <c r="AK187" s="533"/>
      <c r="AL187" s="533"/>
      <c r="AM187" s="533"/>
      <c r="AN187" s="533"/>
      <c r="AO187" s="533"/>
      <c r="AP187" s="533"/>
      <c r="AQ187" s="533"/>
      <c r="AR187" s="533"/>
      <c r="AS187" s="533"/>
      <c r="AT187" s="533"/>
      <c r="AU187" s="533"/>
      <c r="AV187" s="533"/>
      <c r="AW187" s="533"/>
      <c r="AX187" s="533"/>
      <c r="AY187" s="533"/>
      <c r="AZ187" s="533"/>
      <c r="BA187" s="533"/>
      <c r="BB187" s="533"/>
      <c r="BC187" s="533"/>
      <c r="BD187" s="533"/>
      <c r="BE187" s="533"/>
      <c r="BF187" s="533"/>
      <c r="BG187" s="533"/>
      <c r="BH187" s="533"/>
      <c r="BI187" s="533"/>
      <c r="BJ187" s="533"/>
      <c r="BK187" s="533"/>
      <c r="BL187" s="533"/>
      <c r="BM187" s="533"/>
      <c r="BN187" s="533"/>
      <c r="BO187" s="533"/>
      <c r="BP187" s="533"/>
      <c r="BQ187" s="533"/>
      <c r="BR187" s="533"/>
      <c r="BS187" s="533"/>
      <c r="BT187" s="533"/>
      <c r="BU187" s="534"/>
    </row>
    <row r="188" spans="1:73" ht="21">
      <c r="A188" s="150"/>
      <c r="B188" s="150"/>
      <c r="C188" s="150"/>
      <c r="D188" s="150"/>
      <c r="E188" s="150"/>
      <c r="F188" s="150"/>
      <c r="G188" s="150"/>
      <c r="H188" s="150"/>
      <c r="I188" s="529"/>
      <c r="J188" s="530"/>
      <c r="K188" s="530"/>
      <c r="L188" s="530"/>
      <c r="M188" s="530"/>
      <c r="N188" s="530"/>
      <c r="O188" s="530"/>
      <c r="P188" s="530"/>
      <c r="Q188" s="530"/>
      <c r="R188" s="530"/>
      <c r="S188" s="530"/>
      <c r="T188" s="530"/>
      <c r="U188" s="531"/>
      <c r="V188" s="529"/>
      <c r="W188" s="530"/>
      <c r="X188" s="530"/>
      <c r="Y188" s="530"/>
      <c r="Z188" s="530"/>
      <c r="AA188" s="530"/>
      <c r="AB188" s="530"/>
      <c r="AC188" s="530"/>
      <c r="AD188" s="530"/>
      <c r="AE188" s="530"/>
      <c r="AF188" s="530"/>
      <c r="AG188" s="530"/>
      <c r="AH188" s="531"/>
      <c r="AI188" s="532"/>
      <c r="AJ188" s="533"/>
      <c r="AK188" s="533"/>
      <c r="AL188" s="533"/>
      <c r="AM188" s="533"/>
      <c r="AN188" s="533"/>
      <c r="AO188" s="533"/>
      <c r="AP188" s="533"/>
      <c r="AQ188" s="533"/>
      <c r="AR188" s="533"/>
      <c r="AS188" s="533"/>
      <c r="AT188" s="533"/>
      <c r="AU188" s="533"/>
      <c r="AV188" s="533"/>
      <c r="AW188" s="533"/>
      <c r="AX188" s="533"/>
      <c r="AY188" s="533"/>
      <c r="AZ188" s="533"/>
      <c r="BA188" s="533"/>
      <c r="BB188" s="533"/>
      <c r="BC188" s="533"/>
      <c r="BD188" s="533"/>
      <c r="BE188" s="533"/>
      <c r="BF188" s="533"/>
      <c r="BG188" s="533"/>
      <c r="BH188" s="533"/>
      <c r="BI188" s="533"/>
      <c r="BJ188" s="533"/>
      <c r="BK188" s="533"/>
      <c r="BL188" s="533"/>
      <c r="BM188" s="533"/>
      <c r="BN188" s="533"/>
      <c r="BO188" s="533"/>
      <c r="BP188" s="533"/>
      <c r="BQ188" s="533"/>
      <c r="BR188" s="533"/>
      <c r="BS188" s="533"/>
      <c r="BT188" s="533"/>
      <c r="BU188" s="534"/>
    </row>
    <row r="189" spans="1:73" ht="21">
      <c r="A189" s="150"/>
      <c r="B189" s="150"/>
      <c r="C189" s="150"/>
      <c r="D189" s="150"/>
      <c r="E189" s="150"/>
      <c r="F189" s="150"/>
      <c r="G189" s="150"/>
      <c r="H189" s="150"/>
      <c r="I189" s="529"/>
      <c r="J189" s="530"/>
      <c r="K189" s="530"/>
      <c r="L189" s="530"/>
      <c r="M189" s="530"/>
      <c r="N189" s="530"/>
      <c r="O189" s="530"/>
      <c r="P189" s="530"/>
      <c r="Q189" s="530"/>
      <c r="R189" s="530"/>
      <c r="S189" s="530"/>
      <c r="T189" s="530"/>
      <c r="U189" s="531"/>
      <c r="V189" s="529"/>
      <c r="W189" s="530"/>
      <c r="X189" s="530"/>
      <c r="Y189" s="530"/>
      <c r="Z189" s="530"/>
      <c r="AA189" s="530"/>
      <c r="AB189" s="530"/>
      <c r="AC189" s="530"/>
      <c r="AD189" s="530"/>
      <c r="AE189" s="530"/>
      <c r="AF189" s="530"/>
      <c r="AG189" s="530"/>
      <c r="AH189" s="531"/>
      <c r="AI189" s="532"/>
      <c r="AJ189" s="533"/>
      <c r="AK189" s="533"/>
      <c r="AL189" s="533"/>
      <c r="AM189" s="533"/>
      <c r="AN189" s="533"/>
      <c r="AO189" s="533"/>
      <c r="AP189" s="533"/>
      <c r="AQ189" s="533"/>
      <c r="AR189" s="533"/>
      <c r="AS189" s="533"/>
      <c r="AT189" s="533"/>
      <c r="AU189" s="533"/>
      <c r="AV189" s="533"/>
      <c r="AW189" s="533"/>
      <c r="AX189" s="533"/>
      <c r="AY189" s="533"/>
      <c r="AZ189" s="533"/>
      <c r="BA189" s="533"/>
      <c r="BB189" s="533"/>
      <c r="BC189" s="533"/>
      <c r="BD189" s="533"/>
      <c r="BE189" s="533"/>
      <c r="BF189" s="533"/>
      <c r="BG189" s="533"/>
      <c r="BH189" s="533"/>
      <c r="BI189" s="533"/>
      <c r="BJ189" s="533"/>
      <c r="BK189" s="533"/>
      <c r="BL189" s="533"/>
      <c r="BM189" s="533"/>
      <c r="BN189" s="533"/>
      <c r="BO189" s="533"/>
      <c r="BP189" s="533"/>
      <c r="BQ189" s="533"/>
      <c r="BR189" s="533"/>
      <c r="BS189" s="533"/>
      <c r="BT189" s="533"/>
      <c r="BU189" s="534"/>
    </row>
    <row r="190" spans="1:73" ht="21">
      <c r="A190" s="150"/>
      <c r="B190" s="150"/>
      <c r="C190" s="150"/>
      <c r="D190" s="150"/>
      <c r="E190" s="150"/>
      <c r="F190" s="150"/>
      <c r="G190" s="150"/>
      <c r="H190" s="150"/>
      <c r="I190" s="529"/>
      <c r="J190" s="530"/>
      <c r="K190" s="530"/>
      <c r="L190" s="530"/>
      <c r="M190" s="530"/>
      <c r="N190" s="530"/>
      <c r="O190" s="530"/>
      <c r="P190" s="530"/>
      <c r="Q190" s="530"/>
      <c r="R190" s="530"/>
      <c r="S190" s="530"/>
      <c r="T190" s="530"/>
      <c r="U190" s="531"/>
      <c r="V190" s="529"/>
      <c r="W190" s="530"/>
      <c r="X190" s="530"/>
      <c r="Y190" s="530"/>
      <c r="Z190" s="530"/>
      <c r="AA190" s="530"/>
      <c r="AB190" s="530"/>
      <c r="AC190" s="530"/>
      <c r="AD190" s="530"/>
      <c r="AE190" s="530"/>
      <c r="AF190" s="530"/>
      <c r="AG190" s="530"/>
      <c r="AH190" s="531"/>
      <c r="AI190" s="532"/>
      <c r="AJ190" s="533"/>
      <c r="AK190" s="533"/>
      <c r="AL190" s="533"/>
      <c r="AM190" s="533"/>
      <c r="AN190" s="533"/>
      <c r="AO190" s="533"/>
      <c r="AP190" s="533"/>
      <c r="AQ190" s="533"/>
      <c r="AR190" s="533"/>
      <c r="AS190" s="533"/>
      <c r="AT190" s="533"/>
      <c r="AU190" s="533"/>
      <c r="AV190" s="533"/>
      <c r="AW190" s="533"/>
      <c r="AX190" s="533"/>
      <c r="AY190" s="533"/>
      <c r="AZ190" s="533"/>
      <c r="BA190" s="533"/>
      <c r="BB190" s="533"/>
      <c r="BC190" s="533"/>
      <c r="BD190" s="533"/>
      <c r="BE190" s="533"/>
      <c r="BF190" s="533"/>
      <c r="BG190" s="533"/>
      <c r="BH190" s="533"/>
      <c r="BI190" s="533"/>
      <c r="BJ190" s="533"/>
      <c r="BK190" s="533"/>
      <c r="BL190" s="533"/>
      <c r="BM190" s="533"/>
      <c r="BN190" s="533"/>
      <c r="BO190" s="533"/>
      <c r="BP190" s="533"/>
      <c r="BQ190" s="533"/>
      <c r="BR190" s="533"/>
      <c r="BS190" s="533"/>
      <c r="BT190" s="533"/>
      <c r="BU190" s="534"/>
    </row>
    <row r="191" spans="1:73" ht="21">
      <c r="A191" s="150"/>
      <c r="B191" s="150"/>
      <c r="C191" s="150"/>
      <c r="D191" s="150"/>
      <c r="E191" s="150"/>
      <c r="F191" s="150"/>
      <c r="G191" s="150"/>
      <c r="H191" s="150"/>
      <c r="I191" s="529"/>
      <c r="J191" s="530"/>
      <c r="K191" s="530"/>
      <c r="L191" s="530"/>
      <c r="M191" s="530"/>
      <c r="N191" s="530"/>
      <c r="O191" s="530"/>
      <c r="P191" s="530"/>
      <c r="Q191" s="530"/>
      <c r="R191" s="530"/>
      <c r="S191" s="530"/>
      <c r="T191" s="530"/>
      <c r="U191" s="531"/>
      <c r="V191" s="529"/>
      <c r="W191" s="530"/>
      <c r="X191" s="530"/>
      <c r="Y191" s="530"/>
      <c r="Z191" s="530"/>
      <c r="AA191" s="530"/>
      <c r="AB191" s="530"/>
      <c r="AC191" s="530"/>
      <c r="AD191" s="530"/>
      <c r="AE191" s="530"/>
      <c r="AF191" s="530"/>
      <c r="AG191" s="530"/>
      <c r="AH191" s="531"/>
      <c r="AI191" s="532"/>
      <c r="AJ191" s="533"/>
      <c r="AK191" s="533"/>
      <c r="AL191" s="533"/>
      <c r="AM191" s="533"/>
      <c r="AN191" s="533"/>
      <c r="AO191" s="533"/>
      <c r="AP191" s="533"/>
      <c r="AQ191" s="533"/>
      <c r="AR191" s="533"/>
      <c r="AS191" s="533"/>
      <c r="AT191" s="533"/>
      <c r="AU191" s="533"/>
      <c r="AV191" s="533"/>
      <c r="AW191" s="533"/>
      <c r="AX191" s="533"/>
      <c r="AY191" s="533"/>
      <c r="AZ191" s="533"/>
      <c r="BA191" s="533"/>
      <c r="BB191" s="533"/>
      <c r="BC191" s="533"/>
      <c r="BD191" s="533"/>
      <c r="BE191" s="533"/>
      <c r="BF191" s="533"/>
      <c r="BG191" s="533"/>
      <c r="BH191" s="533"/>
      <c r="BI191" s="533"/>
      <c r="BJ191" s="533"/>
      <c r="BK191" s="533"/>
      <c r="BL191" s="533"/>
      <c r="BM191" s="533"/>
      <c r="BN191" s="533"/>
      <c r="BO191" s="533"/>
      <c r="BP191" s="533"/>
      <c r="BQ191" s="533"/>
      <c r="BR191" s="533"/>
      <c r="BS191" s="533"/>
      <c r="BT191" s="533"/>
      <c r="BU191" s="534"/>
    </row>
    <row r="192" spans="1:73" ht="21">
      <c r="A192" s="150"/>
      <c r="B192" s="150"/>
      <c r="C192" s="150"/>
      <c r="D192" s="150"/>
      <c r="E192" s="150"/>
      <c r="F192" s="150"/>
      <c r="G192" s="150"/>
      <c r="H192" s="150"/>
      <c r="I192" s="529"/>
      <c r="J192" s="530"/>
      <c r="K192" s="530"/>
      <c r="L192" s="530"/>
      <c r="M192" s="530"/>
      <c r="N192" s="530"/>
      <c r="O192" s="530"/>
      <c r="P192" s="530"/>
      <c r="Q192" s="530"/>
      <c r="R192" s="530"/>
      <c r="S192" s="530"/>
      <c r="T192" s="530"/>
      <c r="U192" s="531"/>
      <c r="V192" s="529"/>
      <c r="W192" s="530"/>
      <c r="X192" s="530"/>
      <c r="Y192" s="530"/>
      <c r="Z192" s="530"/>
      <c r="AA192" s="530"/>
      <c r="AB192" s="530"/>
      <c r="AC192" s="530"/>
      <c r="AD192" s="530"/>
      <c r="AE192" s="530"/>
      <c r="AF192" s="530"/>
      <c r="AG192" s="530"/>
      <c r="AH192" s="531"/>
      <c r="AI192" s="532"/>
      <c r="AJ192" s="533"/>
      <c r="AK192" s="533"/>
      <c r="AL192" s="533"/>
      <c r="AM192" s="533"/>
      <c r="AN192" s="533"/>
      <c r="AO192" s="533"/>
      <c r="AP192" s="533"/>
      <c r="AQ192" s="533"/>
      <c r="AR192" s="533"/>
      <c r="AS192" s="533"/>
      <c r="AT192" s="533"/>
      <c r="AU192" s="533"/>
      <c r="AV192" s="533"/>
      <c r="AW192" s="533"/>
      <c r="AX192" s="533"/>
      <c r="AY192" s="533"/>
      <c r="AZ192" s="533"/>
      <c r="BA192" s="533"/>
      <c r="BB192" s="533"/>
      <c r="BC192" s="533"/>
      <c r="BD192" s="533"/>
      <c r="BE192" s="533"/>
      <c r="BF192" s="533"/>
      <c r="BG192" s="533"/>
      <c r="BH192" s="533"/>
      <c r="BI192" s="533"/>
      <c r="BJ192" s="533"/>
      <c r="BK192" s="533"/>
      <c r="BL192" s="533"/>
      <c r="BM192" s="533"/>
      <c r="BN192" s="533"/>
      <c r="BO192" s="533"/>
      <c r="BP192" s="533"/>
      <c r="BQ192" s="533"/>
      <c r="BR192" s="533"/>
      <c r="BS192" s="533"/>
      <c r="BT192" s="533"/>
      <c r="BU192" s="534"/>
    </row>
    <row r="193" spans="1:73" ht="21">
      <c r="A193" s="150"/>
      <c r="B193" s="150"/>
      <c r="C193" s="150"/>
      <c r="D193" s="150"/>
      <c r="E193" s="150"/>
      <c r="F193" s="150"/>
      <c r="G193" s="150"/>
      <c r="H193" s="150"/>
      <c r="I193" s="529"/>
      <c r="J193" s="530"/>
      <c r="K193" s="530"/>
      <c r="L193" s="530"/>
      <c r="M193" s="530"/>
      <c r="N193" s="530"/>
      <c r="O193" s="530"/>
      <c r="P193" s="530"/>
      <c r="Q193" s="530"/>
      <c r="R193" s="530"/>
      <c r="S193" s="530"/>
      <c r="T193" s="530"/>
      <c r="U193" s="531"/>
      <c r="V193" s="529"/>
      <c r="W193" s="530"/>
      <c r="X193" s="530"/>
      <c r="Y193" s="530"/>
      <c r="Z193" s="530"/>
      <c r="AA193" s="530"/>
      <c r="AB193" s="530"/>
      <c r="AC193" s="530"/>
      <c r="AD193" s="530"/>
      <c r="AE193" s="530"/>
      <c r="AF193" s="530"/>
      <c r="AG193" s="530"/>
      <c r="AH193" s="531"/>
      <c r="AI193" s="532"/>
      <c r="AJ193" s="533"/>
      <c r="AK193" s="533"/>
      <c r="AL193" s="533"/>
      <c r="AM193" s="533"/>
      <c r="AN193" s="533"/>
      <c r="AO193" s="533"/>
      <c r="AP193" s="533"/>
      <c r="AQ193" s="533"/>
      <c r="AR193" s="533"/>
      <c r="AS193" s="533"/>
      <c r="AT193" s="533"/>
      <c r="AU193" s="533"/>
      <c r="AV193" s="533"/>
      <c r="AW193" s="533"/>
      <c r="AX193" s="533"/>
      <c r="AY193" s="533"/>
      <c r="AZ193" s="533"/>
      <c r="BA193" s="533"/>
      <c r="BB193" s="533"/>
      <c r="BC193" s="533"/>
      <c r="BD193" s="533"/>
      <c r="BE193" s="533"/>
      <c r="BF193" s="533"/>
      <c r="BG193" s="533"/>
      <c r="BH193" s="533"/>
      <c r="BI193" s="533"/>
      <c r="BJ193" s="533"/>
      <c r="BK193" s="533"/>
      <c r="BL193" s="533"/>
      <c r="BM193" s="533"/>
      <c r="BN193" s="533"/>
      <c r="BO193" s="533"/>
      <c r="BP193" s="533"/>
      <c r="BQ193" s="533"/>
      <c r="BR193" s="533"/>
      <c r="BS193" s="533"/>
      <c r="BT193" s="533"/>
      <c r="BU193" s="534"/>
    </row>
    <row r="194" spans="1:73" ht="21">
      <c r="A194" s="150"/>
      <c r="B194" s="150"/>
      <c r="C194" s="150"/>
      <c r="D194" s="150"/>
      <c r="E194" s="150"/>
      <c r="F194" s="150"/>
      <c r="G194" s="150"/>
      <c r="H194" s="150"/>
      <c r="I194" s="529"/>
      <c r="J194" s="530"/>
      <c r="K194" s="530"/>
      <c r="L194" s="530"/>
      <c r="M194" s="530"/>
      <c r="N194" s="530"/>
      <c r="O194" s="530"/>
      <c r="P194" s="530"/>
      <c r="Q194" s="530"/>
      <c r="R194" s="530"/>
      <c r="S194" s="530"/>
      <c r="T194" s="530"/>
      <c r="U194" s="531"/>
      <c r="V194" s="529"/>
      <c r="W194" s="530"/>
      <c r="X194" s="530"/>
      <c r="Y194" s="530"/>
      <c r="Z194" s="530"/>
      <c r="AA194" s="530"/>
      <c r="AB194" s="530"/>
      <c r="AC194" s="530"/>
      <c r="AD194" s="530"/>
      <c r="AE194" s="530"/>
      <c r="AF194" s="530"/>
      <c r="AG194" s="530"/>
      <c r="AH194" s="531"/>
      <c r="AI194" s="532"/>
      <c r="AJ194" s="533"/>
      <c r="AK194" s="533"/>
      <c r="AL194" s="533"/>
      <c r="AM194" s="533"/>
      <c r="AN194" s="533"/>
      <c r="AO194" s="533"/>
      <c r="AP194" s="533"/>
      <c r="AQ194" s="533"/>
      <c r="AR194" s="533"/>
      <c r="AS194" s="533"/>
      <c r="AT194" s="533"/>
      <c r="AU194" s="533"/>
      <c r="AV194" s="533"/>
      <c r="AW194" s="533"/>
      <c r="AX194" s="533"/>
      <c r="AY194" s="533"/>
      <c r="AZ194" s="533"/>
      <c r="BA194" s="533"/>
      <c r="BB194" s="533"/>
      <c r="BC194" s="533"/>
      <c r="BD194" s="533"/>
      <c r="BE194" s="533"/>
      <c r="BF194" s="533"/>
      <c r="BG194" s="533"/>
      <c r="BH194" s="533"/>
      <c r="BI194" s="533"/>
      <c r="BJ194" s="533"/>
      <c r="BK194" s="533"/>
      <c r="BL194" s="533"/>
      <c r="BM194" s="533"/>
      <c r="BN194" s="533"/>
      <c r="BO194" s="533"/>
      <c r="BP194" s="533"/>
      <c r="BQ194" s="533"/>
      <c r="BR194" s="533"/>
      <c r="BS194" s="533"/>
      <c r="BT194" s="533"/>
      <c r="BU194" s="534"/>
    </row>
    <row r="195" spans="1:73" ht="21">
      <c r="A195" s="150"/>
      <c r="B195" s="150"/>
      <c r="C195" s="150"/>
      <c r="D195" s="150"/>
      <c r="E195" s="150"/>
      <c r="F195" s="150"/>
      <c r="G195" s="150"/>
      <c r="H195" s="150"/>
      <c r="I195" s="529"/>
      <c r="J195" s="530"/>
      <c r="K195" s="530"/>
      <c r="L195" s="530"/>
      <c r="M195" s="530"/>
      <c r="N195" s="530"/>
      <c r="O195" s="530"/>
      <c r="P195" s="530"/>
      <c r="Q195" s="530"/>
      <c r="R195" s="530"/>
      <c r="S195" s="530"/>
      <c r="T195" s="530"/>
      <c r="U195" s="531"/>
      <c r="V195" s="529"/>
      <c r="W195" s="530"/>
      <c r="X195" s="530"/>
      <c r="Y195" s="530"/>
      <c r="Z195" s="530"/>
      <c r="AA195" s="530"/>
      <c r="AB195" s="530"/>
      <c r="AC195" s="530"/>
      <c r="AD195" s="530"/>
      <c r="AE195" s="530"/>
      <c r="AF195" s="530"/>
      <c r="AG195" s="530"/>
      <c r="AH195" s="531"/>
      <c r="AI195" s="532"/>
      <c r="AJ195" s="533"/>
      <c r="AK195" s="533"/>
      <c r="AL195" s="533"/>
      <c r="AM195" s="533"/>
      <c r="AN195" s="533"/>
      <c r="AO195" s="533"/>
      <c r="AP195" s="533"/>
      <c r="AQ195" s="533"/>
      <c r="AR195" s="533"/>
      <c r="AS195" s="533"/>
      <c r="AT195" s="533"/>
      <c r="AU195" s="533"/>
      <c r="AV195" s="533"/>
      <c r="AW195" s="533"/>
      <c r="AX195" s="533"/>
      <c r="AY195" s="533"/>
      <c r="AZ195" s="533"/>
      <c r="BA195" s="533"/>
      <c r="BB195" s="533"/>
      <c r="BC195" s="533"/>
      <c r="BD195" s="533"/>
      <c r="BE195" s="533"/>
      <c r="BF195" s="533"/>
      <c r="BG195" s="533"/>
      <c r="BH195" s="533"/>
      <c r="BI195" s="533"/>
      <c r="BJ195" s="533"/>
      <c r="BK195" s="533"/>
      <c r="BL195" s="533"/>
      <c r="BM195" s="533"/>
      <c r="BN195" s="533"/>
      <c r="BO195" s="533"/>
      <c r="BP195" s="533"/>
      <c r="BQ195" s="533"/>
      <c r="BR195" s="533"/>
      <c r="BS195" s="533"/>
      <c r="BT195" s="533"/>
      <c r="BU195" s="534"/>
    </row>
    <row r="196" spans="1:73" ht="21">
      <c r="A196" s="150"/>
      <c r="B196" s="150"/>
      <c r="C196" s="150"/>
      <c r="D196" s="150"/>
      <c r="E196" s="150"/>
      <c r="F196" s="150"/>
      <c r="G196" s="150"/>
      <c r="H196" s="150"/>
      <c r="I196" s="529"/>
      <c r="J196" s="530"/>
      <c r="K196" s="530"/>
      <c r="L196" s="530"/>
      <c r="M196" s="530"/>
      <c r="N196" s="530"/>
      <c r="O196" s="530"/>
      <c r="P196" s="530"/>
      <c r="Q196" s="530"/>
      <c r="R196" s="530"/>
      <c r="S196" s="530"/>
      <c r="T196" s="530"/>
      <c r="U196" s="531"/>
      <c r="V196" s="529"/>
      <c r="W196" s="530"/>
      <c r="X196" s="530"/>
      <c r="Y196" s="530"/>
      <c r="Z196" s="530"/>
      <c r="AA196" s="530"/>
      <c r="AB196" s="530"/>
      <c r="AC196" s="530"/>
      <c r="AD196" s="530"/>
      <c r="AE196" s="530"/>
      <c r="AF196" s="530"/>
      <c r="AG196" s="530"/>
      <c r="AH196" s="531"/>
      <c r="AI196" s="532"/>
      <c r="AJ196" s="533"/>
      <c r="AK196" s="533"/>
      <c r="AL196" s="533"/>
      <c r="AM196" s="533"/>
      <c r="AN196" s="533"/>
      <c r="AO196" s="533"/>
      <c r="AP196" s="533"/>
      <c r="AQ196" s="533"/>
      <c r="AR196" s="533"/>
      <c r="AS196" s="533"/>
      <c r="AT196" s="533"/>
      <c r="AU196" s="533"/>
      <c r="AV196" s="533"/>
      <c r="AW196" s="533"/>
      <c r="AX196" s="533"/>
      <c r="AY196" s="533"/>
      <c r="AZ196" s="533"/>
      <c r="BA196" s="533"/>
      <c r="BB196" s="533"/>
      <c r="BC196" s="533"/>
      <c r="BD196" s="533"/>
      <c r="BE196" s="533"/>
      <c r="BF196" s="533"/>
      <c r="BG196" s="533"/>
      <c r="BH196" s="533"/>
      <c r="BI196" s="533"/>
      <c r="BJ196" s="533"/>
      <c r="BK196" s="533"/>
      <c r="BL196" s="533"/>
      <c r="BM196" s="533"/>
      <c r="BN196" s="533"/>
      <c r="BO196" s="533"/>
      <c r="BP196" s="533"/>
      <c r="BQ196" s="533"/>
      <c r="BR196" s="533"/>
      <c r="BS196" s="533"/>
      <c r="BT196" s="533"/>
      <c r="BU196" s="534"/>
    </row>
    <row r="197" spans="1:73" ht="21">
      <c r="A197" s="150"/>
      <c r="B197" s="150"/>
      <c r="C197" s="150"/>
      <c r="D197" s="150"/>
      <c r="E197" s="150"/>
      <c r="F197" s="150"/>
      <c r="G197" s="150"/>
      <c r="H197" s="150"/>
      <c r="I197" s="529"/>
      <c r="J197" s="530"/>
      <c r="K197" s="530"/>
      <c r="L197" s="530"/>
      <c r="M197" s="530"/>
      <c r="N197" s="530"/>
      <c r="O197" s="530"/>
      <c r="P197" s="530"/>
      <c r="Q197" s="530"/>
      <c r="R197" s="530"/>
      <c r="S197" s="530"/>
      <c r="T197" s="530"/>
      <c r="U197" s="531"/>
      <c r="V197" s="529"/>
      <c r="W197" s="530"/>
      <c r="X197" s="530"/>
      <c r="Y197" s="530"/>
      <c r="Z197" s="530"/>
      <c r="AA197" s="530"/>
      <c r="AB197" s="530"/>
      <c r="AC197" s="530"/>
      <c r="AD197" s="530"/>
      <c r="AE197" s="530"/>
      <c r="AF197" s="530"/>
      <c r="AG197" s="530"/>
      <c r="AH197" s="531"/>
      <c r="AI197" s="532"/>
      <c r="AJ197" s="533"/>
      <c r="AK197" s="533"/>
      <c r="AL197" s="533"/>
      <c r="AM197" s="533"/>
      <c r="AN197" s="533"/>
      <c r="AO197" s="533"/>
      <c r="AP197" s="533"/>
      <c r="AQ197" s="533"/>
      <c r="AR197" s="533"/>
      <c r="AS197" s="533"/>
      <c r="AT197" s="533"/>
      <c r="AU197" s="533"/>
      <c r="AV197" s="533"/>
      <c r="AW197" s="533"/>
      <c r="AX197" s="533"/>
      <c r="AY197" s="533"/>
      <c r="AZ197" s="533"/>
      <c r="BA197" s="533"/>
      <c r="BB197" s="533"/>
      <c r="BC197" s="533"/>
      <c r="BD197" s="533"/>
      <c r="BE197" s="533"/>
      <c r="BF197" s="533"/>
      <c r="BG197" s="533"/>
      <c r="BH197" s="533"/>
      <c r="BI197" s="533"/>
      <c r="BJ197" s="533"/>
      <c r="BK197" s="533"/>
      <c r="BL197" s="533"/>
      <c r="BM197" s="533"/>
      <c r="BN197" s="533"/>
      <c r="BO197" s="533"/>
      <c r="BP197" s="533"/>
      <c r="BQ197" s="533"/>
      <c r="BR197" s="533"/>
      <c r="BS197" s="533"/>
      <c r="BT197" s="533"/>
      <c r="BU197" s="534"/>
    </row>
    <row r="198" spans="1:73" ht="21">
      <c r="A198" s="150"/>
      <c r="B198" s="150"/>
      <c r="C198" s="150"/>
      <c r="D198" s="150"/>
      <c r="E198" s="150"/>
      <c r="F198" s="150"/>
      <c r="G198" s="150"/>
      <c r="H198" s="150"/>
      <c r="I198" s="529"/>
      <c r="J198" s="530"/>
      <c r="K198" s="530"/>
      <c r="L198" s="530"/>
      <c r="M198" s="530"/>
      <c r="N198" s="530"/>
      <c r="O198" s="530"/>
      <c r="P198" s="530"/>
      <c r="Q198" s="530"/>
      <c r="R198" s="530"/>
      <c r="S198" s="530"/>
      <c r="T198" s="530"/>
      <c r="U198" s="531"/>
      <c r="V198" s="529"/>
      <c r="W198" s="530"/>
      <c r="X198" s="530"/>
      <c r="Y198" s="530"/>
      <c r="Z198" s="530"/>
      <c r="AA198" s="530"/>
      <c r="AB198" s="530"/>
      <c r="AC198" s="530"/>
      <c r="AD198" s="530"/>
      <c r="AE198" s="530"/>
      <c r="AF198" s="530"/>
      <c r="AG198" s="530"/>
      <c r="AH198" s="531"/>
      <c r="AI198" s="532"/>
      <c r="AJ198" s="533"/>
      <c r="AK198" s="533"/>
      <c r="AL198" s="533"/>
      <c r="AM198" s="533"/>
      <c r="AN198" s="533"/>
      <c r="AO198" s="533"/>
      <c r="AP198" s="533"/>
      <c r="AQ198" s="533"/>
      <c r="AR198" s="533"/>
      <c r="AS198" s="533"/>
      <c r="AT198" s="533"/>
      <c r="AU198" s="533"/>
      <c r="AV198" s="533"/>
      <c r="AW198" s="533"/>
      <c r="AX198" s="533"/>
      <c r="AY198" s="533"/>
      <c r="AZ198" s="533"/>
      <c r="BA198" s="533"/>
      <c r="BB198" s="533"/>
      <c r="BC198" s="533"/>
      <c r="BD198" s="533"/>
      <c r="BE198" s="533"/>
      <c r="BF198" s="533"/>
      <c r="BG198" s="533"/>
      <c r="BH198" s="533"/>
      <c r="BI198" s="533"/>
      <c r="BJ198" s="533"/>
      <c r="BK198" s="533"/>
      <c r="BL198" s="533"/>
      <c r="BM198" s="533"/>
      <c r="BN198" s="533"/>
      <c r="BO198" s="533"/>
      <c r="BP198" s="533"/>
      <c r="BQ198" s="533"/>
      <c r="BR198" s="533"/>
      <c r="BS198" s="533"/>
      <c r="BT198" s="533"/>
      <c r="BU198" s="534"/>
    </row>
    <row r="199" spans="1:73" ht="21">
      <c r="A199" s="150"/>
      <c r="B199" s="150"/>
      <c r="C199" s="150"/>
      <c r="D199" s="150"/>
      <c r="E199" s="150"/>
      <c r="F199" s="150"/>
      <c r="G199" s="150"/>
      <c r="H199" s="150"/>
      <c r="I199" s="529"/>
      <c r="J199" s="530"/>
      <c r="K199" s="530"/>
      <c r="L199" s="530"/>
      <c r="M199" s="530"/>
      <c r="N199" s="530"/>
      <c r="O199" s="530"/>
      <c r="P199" s="530"/>
      <c r="Q199" s="530"/>
      <c r="R199" s="530"/>
      <c r="S199" s="530"/>
      <c r="T199" s="530"/>
      <c r="U199" s="531"/>
      <c r="V199" s="529"/>
      <c r="W199" s="530"/>
      <c r="X199" s="530"/>
      <c r="Y199" s="530"/>
      <c r="Z199" s="530"/>
      <c r="AA199" s="530"/>
      <c r="AB199" s="530"/>
      <c r="AC199" s="530"/>
      <c r="AD199" s="530"/>
      <c r="AE199" s="530"/>
      <c r="AF199" s="530"/>
      <c r="AG199" s="530"/>
      <c r="AH199" s="531"/>
      <c r="AI199" s="532"/>
      <c r="AJ199" s="533"/>
      <c r="AK199" s="533"/>
      <c r="AL199" s="533"/>
      <c r="AM199" s="533"/>
      <c r="AN199" s="533"/>
      <c r="AO199" s="533"/>
      <c r="AP199" s="533"/>
      <c r="AQ199" s="533"/>
      <c r="AR199" s="533"/>
      <c r="AS199" s="533"/>
      <c r="AT199" s="533"/>
      <c r="AU199" s="533"/>
      <c r="AV199" s="533"/>
      <c r="AW199" s="533"/>
      <c r="AX199" s="533"/>
      <c r="AY199" s="533"/>
      <c r="AZ199" s="533"/>
      <c r="BA199" s="533"/>
      <c r="BB199" s="533"/>
      <c r="BC199" s="533"/>
      <c r="BD199" s="533"/>
      <c r="BE199" s="533"/>
      <c r="BF199" s="533"/>
      <c r="BG199" s="533"/>
      <c r="BH199" s="533"/>
      <c r="BI199" s="533"/>
      <c r="BJ199" s="533"/>
      <c r="BK199" s="533"/>
      <c r="BL199" s="533"/>
      <c r="BM199" s="533"/>
      <c r="BN199" s="533"/>
      <c r="BO199" s="533"/>
      <c r="BP199" s="533"/>
      <c r="BQ199" s="533"/>
      <c r="BR199" s="533"/>
      <c r="BS199" s="533"/>
      <c r="BT199" s="533"/>
      <c r="BU199" s="534"/>
    </row>
    <row r="200" spans="1:73" ht="21">
      <c r="A200" s="150"/>
      <c r="B200" s="150"/>
      <c r="C200" s="150"/>
      <c r="D200" s="150"/>
      <c r="E200" s="150"/>
      <c r="F200" s="150"/>
      <c r="G200" s="150"/>
      <c r="H200" s="150"/>
      <c r="I200" s="529"/>
      <c r="J200" s="530"/>
      <c r="K200" s="530"/>
      <c r="L200" s="530"/>
      <c r="M200" s="530"/>
      <c r="N200" s="530"/>
      <c r="O200" s="530"/>
      <c r="P200" s="530"/>
      <c r="Q200" s="530"/>
      <c r="R200" s="530"/>
      <c r="S200" s="530"/>
      <c r="T200" s="530"/>
      <c r="U200" s="531"/>
      <c r="V200" s="529"/>
      <c r="W200" s="530"/>
      <c r="X200" s="530"/>
      <c r="Y200" s="530"/>
      <c r="Z200" s="530"/>
      <c r="AA200" s="530"/>
      <c r="AB200" s="530"/>
      <c r="AC200" s="530"/>
      <c r="AD200" s="530"/>
      <c r="AE200" s="530"/>
      <c r="AF200" s="530"/>
      <c r="AG200" s="530"/>
      <c r="AH200" s="531"/>
      <c r="AI200" s="532"/>
      <c r="AJ200" s="533"/>
      <c r="AK200" s="533"/>
      <c r="AL200" s="533"/>
      <c r="AM200" s="533"/>
      <c r="AN200" s="533"/>
      <c r="AO200" s="533"/>
      <c r="AP200" s="533"/>
      <c r="AQ200" s="533"/>
      <c r="AR200" s="533"/>
      <c r="AS200" s="533"/>
      <c r="AT200" s="533"/>
      <c r="AU200" s="533"/>
      <c r="AV200" s="533"/>
      <c r="AW200" s="533"/>
      <c r="AX200" s="533"/>
      <c r="AY200" s="533"/>
      <c r="AZ200" s="533"/>
      <c r="BA200" s="533"/>
      <c r="BB200" s="533"/>
      <c r="BC200" s="533"/>
      <c r="BD200" s="533"/>
      <c r="BE200" s="533"/>
      <c r="BF200" s="533"/>
      <c r="BG200" s="533"/>
      <c r="BH200" s="533"/>
      <c r="BI200" s="533"/>
      <c r="BJ200" s="533"/>
      <c r="BK200" s="533"/>
      <c r="BL200" s="533"/>
      <c r="BM200" s="533"/>
      <c r="BN200" s="533"/>
      <c r="BO200" s="533"/>
      <c r="BP200" s="533"/>
      <c r="BQ200" s="533"/>
      <c r="BR200" s="533"/>
      <c r="BS200" s="533"/>
      <c r="BT200" s="533"/>
      <c r="BU200" s="534"/>
    </row>
    <row r="201" spans="1:73" ht="21">
      <c r="A201" s="150"/>
      <c r="B201" s="150"/>
      <c r="C201" s="150"/>
      <c r="D201" s="150"/>
      <c r="E201" s="150"/>
      <c r="F201" s="150"/>
      <c r="G201" s="150"/>
      <c r="H201" s="150"/>
      <c r="I201" s="529"/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1"/>
      <c r="V201" s="529"/>
      <c r="W201" s="530"/>
      <c r="X201" s="530"/>
      <c r="Y201" s="530"/>
      <c r="Z201" s="530"/>
      <c r="AA201" s="530"/>
      <c r="AB201" s="530"/>
      <c r="AC201" s="530"/>
      <c r="AD201" s="530"/>
      <c r="AE201" s="530"/>
      <c r="AF201" s="530"/>
      <c r="AG201" s="530"/>
      <c r="AH201" s="531"/>
      <c r="AI201" s="532"/>
      <c r="AJ201" s="533"/>
      <c r="AK201" s="533"/>
      <c r="AL201" s="533"/>
      <c r="AM201" s="533"/>
      <c r="AN201" s="533"/>
      <c r="AO201" s="533"/>
      <c r="AP201" s="533"/>
      <c r="AQ201" s="533"/>
      <c r="AR201" s="533"/>
      <c r="AS201" s="533"/>
      <c r="AT201" s="533"/>
      <c r="AU201" s="533"/>
      <c r="AV201" s="533"/>
      <c r="AW201" s="533"/>
      <c r="AX201" s="533"/>
      <c r="AY201" s="533"/>
      <c r="AZ201" s="533"/>
      <c r="BA201" s="533"/>
      <c r="BB201" s="533"/>
      <c r="BC201" s="533"/>
      <c r="BD201" s="533"/>
      <c r="BE201" s="533"/>
      <c r="BF201" s="533"/>
      <c r="BG201" s="533"/>
      <c r="BH201" s="533"/>
      <c r="BI201" s="533"/>
      <c r="BJ201" s="533"/>
      <c r="BK201" s="533"/>
      <c r="BL201" s="533"/>
      <c r="BM201" s="533"/>
      <c r="BN201" s="533"/>
      <c r="BO201" s="533"/>
      <c r="BP201" s="533"/>
      <c r="BQ201" s="533"/>
      <c r="BR201" s="533"/>
      <c r="BS201" s="533"/>
      <c r="BT201" s="533"/>
      <c r="BU201" s="534"/>
    </row>
    <row r="202" spans="1:73" ht="21">
      <c r="A202" s="150"/>
      <c r="B202" s="150"/>
      <c r="C202" s="150"/>
      <c r="D202" s="150"/>
      <c r="E202" s="150"/>
      <c r="F202" s="150"/>
      <c r="G202" s="150"/>
      <c r="H202" s="150"/>
      <c r="I202" s="529"/>
      <c r="J202" s="530"/>
      <c r="K202" s="530"/>
      <c r="L202" s="530"/>
      <c r="M202" s="530"/>
      <c r="N202" s="530"/>
      <c r="O202" s="530"/>
      <c r="P202" s="530"/>
      <c r="Q202" s="530"/>
      <c r="R202" s="530"/>
      <c r="S202" s="530"/>
      <c r="T202" s="530"/>
      <c r="U202" s="531"/>
      <c r="V202" s="529"/>
      <c r="W202" s="530"/>
      <c r="X202" s="530"/>
      <c r="Y202" s="530"/>
      <c r="Z202" s="530"/>
      <c r="AA202" s="530"/>
      <c r="AB202" s="530"/>
      <c r="AC202" s="530"/>
      <c r="AD202" s="530"/>
      <c r="AE202" s="530"/>
      <c r="AF202" s="530"/>
      <c r="AG202" s="530"/>
      <c r="AH202" s="531"/>
      <c r="AI202" s="532"/>
      <c r="AJ202" s="533"/>
      <c r="AK202" s="533"/>
      <c r="AL202" s="533"/>
      <c r="AM202" s="533"/>
      <c r="AN202" s="533"/>
      <c r="AO202" s="533"/>
      <c r="AP202" s="533"/>
      <c r="AQ202" s="533"/>
      <c r="AR202" s="533"/>
      <c r="AS202" s="533"/>
      <c r="AT202" s="533"/>
      <c r="AU202" s="533"/>
      <c r="AV202" s="533"/>
      <c r="AW202" s="533"/>
      <c r="AX202" s="533"/>
      <c r="AY202" s="533"/>
      <c r="AZ202" s="533"/>
      <c r="BA202" s="533"/>
      <c r="BB202" s="533"/>
      <c r="BC202" s="533"/>
      <c r="BD202" s="533"/>
      <c r="BE202" s="533"/>
      <c r="BF202" s="533"/>
      <c r="BG202" s="533"/>
      <c r="BH202" s="533"/>
      <c r="BI202" s="533"/>
      <c r="BJ202" s="533"/>
      <c r="BK202" s="533"/>
      <c r="BL202" s="533"/>
      <c r="BM202" s="533"/>
      <c r="BN202" s="533"/>
      <c r="BO202" s="533"/>
      <c r="BP202" s="533"/>
      <c r="BQ202" s="533"/>
      <c r="BR202" s="533"/>
      <c r="BS202" s="533"/>
      <c r="BT202" s="533"/>
      <c r="BU202" s="534"/>
    </row>
    <row r="203" spans="1:73" ht="21">
      <c r="A203" s="150"/>
      <c r="B203" s="150"/>
      <c r="C203" s="150"/>
      <c r="D203" s="150"/>
      <c r="E203" s="150"/>
      <c r="F203" s="150"/>
      <c r="G203" s="150"/>
      <c r="H203" s="150"/>
      <c r="I203" s="529"/>
      <c r="J203" s="530"/>
      <c r="K203" s="530"/>
      <c r="L203" s="530"/>
      <c r="M203" s="530"/>
      <c r="N203" s="530"/>
      <c r="O203" s="530"/>
      <c r="P203" s="530"/>
      <c r="Q203" s="530"/>
      <c r="R203" s="530"/>
      <c r="S203" s="530"/>
      <c r="T203" s="530"/>
      <c r="U203" s="531"/>
      <c r="V203" s="529"/>
      <c r="W203" s="530"/>
      <c r="X203" s="530"/>
      <c r="Y203" s="530"/>
      <c r="Z203" s="530"/>
      <c r="AA203" s="530"/>
      <c r="AB203" s="530"/>
      <c r="AC203" s="530"/>
      <c r="AD203" s="530"/>
      <c r="AE203" s="530"/>
      <c r="AF203" s="530"/>
      <c r="AG203" s="530"/>
      <c r="AH203" s="531"/>
      <c r="AI203" s="532"/>
      <c r="AJ203" s="533"/>
      <c r="AK203" s="533"/>
      <c r="AL203" s="533"/>
      <c r="AM203" s="533"/>
      <c r="AN203" s="533"/>
      <c r="AO203" s="533"/>
      <c r="AP203" s="533"/>
      <c r="AQ203" s="533"/>
      <c r="AR203" s="533"/>
      <c r="AS203" s="533"/>
      <c r="AT203" s="533"/>
      <c r="AU203" s="533"/>
      <c r="AV203" s="533"/>
      <c r="AW203" s="533"/>
      <c r="AX203" s="533"/>
      <c r="AY203" s="533"/>
      <c r="AZ203" s="533"/>
      <c r="BA203" s="533"/>
      <c r="BB203" s="533"/>
      <c r="BC203" s="533"/>
      <c r="BD203" s="533"/>
      <c r="BE203" s="533"/>
      <c r="BF203" s="533"/>
      <c r="BG203" s="533"/>
      <c r="BH203" s="533"/>
      <c r="BI203" s="533"/>
      <c r="BJ203" s="533"/>
      <c r="BK203" s="533"/>
      <c r="BL203" s="533"/>
      <c r="BM203" s="533"/>
      <c r="BN203" s="533"/>
      <c r="BO203" s="533"/>
      <c r="BP203" s="533"/>
      <c r="BQ203" s="533"/>
      <c r="BR203" s="533"/>
      <c r="BS203" s="533"/>
      <c r="BT203" s="533"/>
      <c r="BU203" s="534"/>
    </row>
    <row r="204" spans="1:73" ht="21">
      <c r="A204" s="150"/>
      <c r="B204" s="150"/>
      <c r="C204" s="150"/>
      <c r="D204" s="150"/>
      <c r="E204" s="150"/>
      <c r="F204" s="150"/>
      <c r="G204" s="150"/>
      <c r="H204" s="150"/>
      <c r="I204" s="529"/>
      <c r="J204" s="530"/>
      <c r="K204" s="530"/>
      <c r="L204" s="530"/>
      <c r="M204" s="530"/>
      <c r="N204" s="530"/>
      <c r="O204" s="530"/>
      <c r="P204" s="530"/>
      <c r="Q204" s="530"/>
      <c r="R204" s="530"/>
      <c r="S204" s="530"/>
      <c r="T204" s="530"/>
      <c r="U204" s="531"/>
      <c r="V204" s="529"/>
      <c r="W204" s="530"/>
      <c r="X204" s="530"/>
      <c r="Y204" s="530"/>
      <c r="Z204" s="530"/>
      <c r="AA204" s="530"/>
      <c r="AB204" s="530"/>
      <c r="AC204" s="530"/>
      <c r="AD204" s="530"/>
      <c r="AE204" s="530"/>
      <c r="AF204" s="530"/>
      <c r="AG204" s="530"/>
      <c r="AH204" s="531"/>
      <c r="AI204" s="532"/>
      <c r="AJ204" s="533"/>
      <c r="AK204" s="533"/>
      <c r="AL204" s="533"/>
      <c r="AM204" s="533"/>
      <c r="AN204" s="533"/>
      <c r="AO204" s="533"/>
      <c r="AP204" s="533"/>
      <c r="AQ204" s="533"/>
      <c r="AR204" s="533"/>
      <c r="AS204" s="533"/>
      <c r="AT204" s="533"/>
      <c r="AU204" s="533"/>
      <c r="AV204" s="533"/>
      <c r="AW204" s="533"/>
      <c r="AX204" s="533"/>
      <c r="AY204" s="533"/>
      <c r="AZ204" s="533"/>
      <c r="BA204" s="533"/>
      <c r="BB204" s="533"/>
      <c r="BC204" s="533"/>
      <c r="BD204" s="533"/>
      <c r="BE204" s="533"/>
      <c r="BF204" s="533"/>
      <c r="BG204" s="533"/>
      <c r="BH204" s="533"/>
      <c r="BI204" s="533"/>
      <c r="BJ204" s="533"/>
      <c r="BK204" s="533"/>
      <c r="BL204" s="533"/>
      <c r="BM204" s="533"/>
      <c r="BN204" s="533"/>
      <c r="BO204" s="533"/>
      <c r="BP204" s="533"/>
      <c r="BQ204" s="533"/>
      <c r="BR204" s="533"/>
      <c r="BS204" s="533"/>
      <c r="BT204" s="533"/>
      <c r="BU204" s="534"/>
    </row>
    <row r="205" spans="1:73" ht="21">
      <c r="A205" s="150"/>
      <c r="B205" s="150"/>
      <c r="C205" s="150"/>
      <c r="D205" s="150"/>
      <c r="E205" s="150"/>
      <c r="F205" s="150"/>
      <c r="G205" s="150"/>
      <c r="H205" s="150"/>
      <c r="I205" s="544"/>
      <c r="J205" s="545"/>
      <c r="K205" s="545"/>
      <c r="L205" s="545"/>
      <c r="M205" s="545"/>
      <c r="N205" s="545"/>
      <c r="O205" s="545"/>
      <c r="P205" s="545"/>
      <c r="Q205" s="545"/>
      <c r="R205" s="545"/>
      <c r="S205" s="545"/>
      <c r="T205" s="545"/>
      <c r="U205" s="546"/>
      <c r="V205" s="544"/>
      <c r="W205" s="545"/>
      <c r="X205" s="545"/>
      <c r="Y205" s="545"/>
      <c r="Z205" s="545"/>
      <c r="AA205" s="545"/>
      <c r="AB205" s="545"/>
      <c r="AC205" s="545"/>
      <c r="AD205" s="545"/>
      <c r="AE205" s="545"/>
      <c r="AF205" s="545"/>
      <c r="AG205" s="545"/>
      <c r="AH205" s="546"/>
      <c r="AI205" s="547"/>
      <c r="AJ205" s="548"/>
      <c r="AK205" s="548"/>
      <c r="AL205" s="548"/>
      <c r="AM205" s="548"/>
      <c r="AN205" s="548"/>
      <c r="AO205" s="548"/>
      <c r="AP205" s="548"/>
      <c r="AQ205" s="548"/>
      <c r="AR205" s="548"/>
      <c r="AS205" s="548"/>
      <c r="AT205" s="548"/>
      <c r="AU205" s="548"/>
      <c r="AV205" s="548"/>
      <c r="AW205" s="548"/>
      <c r="AX205" s="548"/>
      <c r="AY205" s="548"/>
      <c r="AZ205" s="548"/>
      <c r="BA205" s="548"/>
      <c r="BB205" s="548"/>
      <c r="BC205" s="548"/>
      <c r="BD205" s="548"/>
      <c r="BE205" s="548"/>
      <c r="BF205" s="548"/>
      <c r="BG205" s="548"/>
      <c r="BH205" s="548"/>
      <c r="BI205" s="548"/>
      <c r="BJ205" s="548"/>
      <c r="BK205" s="548"/>
      <c r="BL205" s="548"/>
      <c r="BM205" s="548"/>
      <c r="BN205" s="548"/>
      <c r="BO205" s="548"/>
      <c r="BP205" s="548"/>
      <c r="BQ205" s="548"/>
      <c r="BR205" s="548"/>
      <c r="BS205" s="548"/>
      <c r="BT205" s="548"/>
      <c r="BU205" s="549"/>
    </row>
    <row r="206" spans="1:73" ht="23.25">
      <c r="I206" s="550" t="s">
        <v>656</v>
      </c>
      <c r="J206" s="550"/>
      <c r="K206" s="550"/>
      <c r="L206" s="550"/>
      <c r="M206" s="550"/>
      <c r="N206" s="550"/>
      <c r="O206" s="550"/>
      <c r="P206" s="550"/>
      <c r="Q206" s="550"/>
      <c r="R206" s="550"/>
      <c r="S206" s="550"/>
      <c r="T206" s="550"/>
      <c r="U206" s="550"/>
      <c r="V206" s="551" t="s">
        <v>657</v>
      </c>
      <c r="W206" s="551"/>
      <c r="X206" s="551"/>
      <c r="Y206" s="551"/>
      <c r="Z206" s="551"/>
      <c r="AA206" s="551"/>
      <c r="AB206" s="551"/>
      <c r="AC206" s="551"/>
      <c r="AD206" s="551"/>
      <c r="AE206" s="551"/>
      <c r="AF206" s="551"/>
      <c r="AG206" s="551"/>
      <c r="AH206" s="551"/>
      <c r="AI206" s="551" t="s">
        <v>709</v>
      </c>
      <c r="AJ206" s="551"/>
      <c r="AK206" s="551"/>
      <c r="AL206" s="551"/>
      <c r="AM206" s="551"/>
      <c r="AN206" s="551"/>
      <c r="AO206" s="551"/>
      <c r="AP206" s="551"/>
      <c r="AQ206" s="551"/>
      <c r="AR206" s="551"/>
      <c r="AS206" s="551"/>
      <c r="AT206" s="551"/>
      <c r="AU206" s="551"/>
      <c r="AV206" s="551"/>
      <c r="AW206" s="551"/>
      <c r="AX206" s="551"/>
      <c r="AY206" s="551"/>
      <c r="AZ206" s="551"/>
      <c r="BA206" s="551"/>
      <c r="BB206" s="551"/>
      <c r="BC206" s="551"/>
      <c r="BD206" s="551"/>
      <c r="BE206" s="551"/>
      <c r="BF206" s="551"/>
      <c r="BG206" s="551"/>
      <c r="BH206" s="551"/>
      <c r="BI206" s="551"/>
      <c r="BJ206" s="551"/>
      <c r="BK206" s="551"/>
      <c r="BL206" s="551"/>
      <c r="BM206" s="551"/>
      <c r="BN206" s="551"/>
      <c r="BO206" s="551"/>
      <c r="BP206" s="551"/>
      <c r="BQ206" s="551"/>
      <c r="BR206" s="551"/>
      <c r="BS206" s="551"/>
      <c r="BT206" s="551"/>
      <c r="BU206" s="551"/>
    </row>
    <row r="207" spans="1:73" ht="21">
      <c r="A207" s="150"/>
      <c r="B207" s="150"/>
      <c r="C207" s="150"/>
      <c r="D207" s="150"/>
      <c r="E207" s="150"/>
      <c r="F207" s="150"/>
      <c r="G207" s="150"/>
      <c r="H207" s="150"/>
      <c r="I207" s="552"/>
      <c r="J207" s="553"/>
      <c r="K207" s="553"/>
      <c r="L207" s="553"/>
      <c r="M207" s="553"/>
      <c r="N207" s="553"/>
      <c r="O207" s="553"/>
      <c r="P207" s="553"/>
      <c r="Q207" s="553"/>
      <c r="R207" s="553"/>
      <c r="S207" s="553"/>
      <c r="T207" s="553"/>
      <c r="U207" s="554"/>
      <c r="V207" s="552"/>
      <c r="W207" s="553"/>
      <c r="X207" s="553"/>
      <c r="Y207" s="553"/>
      <c r="Z207" s="553"/>
      <c r="AA207" s="553"/>
      <c r="AB207" s="553"/>
      <c r="AC207" s="553"/>
      <c r="AD207" s="553"/>
      <c r="AE207" s="553"/>
      <c r="AF207" s="553"/>
      <c r="AG207" s="553"/>
      <c r="AH207" s="554"/>
      <c r="AI207" s="556"/>
      <c r="AJ207" s="557"/>
      <c r="AK207" s="557"/>
      <c r="AL207" s="557"/>
      <c r="AM207" s="557"/>
      <c r="AN207" s="557"/>
      <c r="AO207" s="557"/>
      <c r="AP207" s="557"/>
      <c r="AQ207" s="557"/>
      <c r="AR207" s="557"/>
      <c r="AS207" s="557"/>
      <c r="AT207" s="557"/>
      <c r="AU207" s="557"/>
      <c r="AV207" s="557"/>
      <c r="AW207" s="557"/>
      <c r="AX207" s="557"/>
      <c r="AY207" s="557"/>
      <c r="AZ207" s="557"/>
      <c r="BA207" s="557"/>
      <c r="BB207" s="557"/>
      <c r="BC207" s="557"/>
      <c r="BD207" s="557"/>
      <c r="BE207" s="557"/>
      <c r="BF207" s="557"/>
      <c r="BG207" s="557"/>
      <c r="BH207" s="557"/>
      <c r="BI207" s="557"/>
      <c r="BJ207" s="557"/>
      <c r="BK207" s="557"/>
      <c r="BL207" s="557"/>
      <c r="BM207" s="557"/>
      <c r="BN207" s="557"/>
      <c r="BO207" s="557"/>
      <c r="BP207" s="557"/>
      <c r="BQ207" s="557"/>
      <c r="BR207" s="557"/>
      <c r="BS207" s="557"/>
      <c r="BT207" s="557"/>
      <c r="BU207" s="558"/>
    </row>
    <row r="208" spans="1:73" ht="21">
      <c r="A208" s="150"/>
      <c r="B208" s="150"/>
      <c r="C208" s="150"/>
      <c r="D208" s="150"/>
      <c r="E208" s="150"/>
      <c r="F208" s="150"/>
      <c r="G208" s="150"/>
      <c r="H208" s="150"/>
      <c r="I208" s="529"/>
      <c r="J208" s="530"/>
      <c r="K208" s="530"/>
      <c r="L208" s="530"/>
      <c r="M208" s="530"/>
      <c r="N208" s="530"/>
      <c r="O208" s="530"/>
      <c r="P208" s="530"/>
      <c r="Q208" s="530"/>
      <c r="R208" s="530"/>
      <c r="S208" s="530"/>
      <c r="T208" s="530"/>
      <c r="U208" s="531"/>
      <c r="V208" s="529"/>
      <c r="W208" s="530"/>
      <c r="X208" s="530"/>
      <c r="Y208" s="530"/>
      <c r="Z208" s="530"/>
      <c r="AA208" s="530"/>
      <c r="AB208" s="530"/>
      <c r="AC208" s="530"/>
      <c r="AD208" s="530"/>
      <c r="AE208" s="530"/>
      <c r="AF208" s="530"/>
      <c r="AG208" s="530"/>
      <c r="AH208" s="531"/>
      <c r="AI208" s="532"/>
      <c r="AJ208" s="533"/>
      <c r="AK208" s="533"/>
      <c r="AL208" s="533"/>
      <c r="AM208" s="533"/>
      <c r="AN208" s="533"/>
      <c r="AO208" s="533"/>
      <c r="AP208" s="533"/>
      <c r="AQ208" s="533"/>
      <c r="AR208" s="533"/>
      <c r="AS208" s="533"/>
      <c r="AT208" s="533"/>
      <c r="AU208" s="533"/>
      <c r="AV208" s="533"/>
      <c r="AW208" s="533"/>
      <c r="AX208" s="533"/>
      <c r="AY208" s="533"/>
      <c r="AZ208" s="533"/>
      <c r="BA208" s="533"/>
      <c r="BB208" s="533"/>
      <c r="BC208" s="533"/>
      <c r="BD208" s="533"/>
      <c r="BE208" s="533"/>
      <c r="BF208" s="533"/>
      <c r="BG208" s="533"/>
      <c r="BH208" s="533"/>
      <c r="BI208" s="533"/>
      <c r="BJ208" s="533"/>
      <c r="BK208" s="533"/>
      <c r="BL208" s="533"/>
      <c r="BM208" s="533"/>
      <c r="BN208" s="533"/>
      <c r="BO208" s="533"/>
      <c r="BP208" s="533"/>
      <c r="BQ208" s="533"/>
      <c r="BR208" s="533"/>
      <c r="BS208" s="533"/>
      <c r="BT208" s="533"/>
      <c r="BU208" s="534"/>
    </row>
    <row r="209" spans="1:73" ht="21">
      <c r="A209" s="150"/>
      <c r="B209" s="150"/>
      <c r="C209" s="150"/>
      <c r="D209" s="150"/>
      <c r="E209" s="150"/>
      <c r="F209" s="150"/>
      <c r="G209" s="150"/>
      <c r="H209" s="150"/>
      <c r="I209" s="529"/>
      <c r="J209" s="530"/>
      <c r="K209" s="530"/>
      <c r="L209" s="530"/>
      <c r="M209" s="530"/>
      <c r="N209" s="530"/>
      <c r="O209" s="530"/>
      <c r="P209" s="530"/>
      <c r="Q209" s="530"/>
      <c r="R209" s="530"/>
      <c r="S209" s="530"/>
      <c r="T209" s="530"/>
      <c r="U209" s="531"/>
      <c r="V209" s="529"/>
      <c r="W209" s="530"/>
      <c r="X209" s="530"/>
      <c r="Y209" s="530"/>
      <c r="Z209" s="530"/>
      <c r="AA209" s="530"/>
      <c r="AB209" s="530"/>
      <c r="AC209" s="530"/>
      <c r="AD209" s="530"/>
      <c r="AE209" s="530"/>
      <c r="AF209" s="530"/>
      <c r="AG209" s="530"/>
      <c r="AH209" s="531"/>
      <c r="AI209" s="532"/>
      <c r="AJ209" s="533"/>
      <c r="AK209" s="533"/>
      <c r="AL209" s="533"/>
      <c r="AM209" s="533"/>
      <c r="AN209" s="533"/>
      <c r="AO209" s="533"/>
      <c r="AP209" s="533"/>
      <c r="AQ209" s="533"/>
      <c r="AR209" s="533"/>
      <c r="AS209" s="533"/>
      <c r="AT209" s="533"/>
      <c r="AU209" s="533"/>
      <c r="AV209" s="533"/>
      <c r="AW209" s="533"/>
      <c r="AX209" s="533"/>
      <c r="AY209" s="533"/>
      <c r="AZ209" s="533"/>
      <c r="BA209" s="533"/>
      <c r="BB209" s="533"/>
      <c r="BC209" s="533"/>
      <c r="BD209" s="533"/>
      <c r="BE209" s="533"/>
      <c r="BF209" s="533"/>
      <c r="BG209" s="533"/>
      <c r="BH209" s="533"/>
      <c r="BI209" s="533"/>
      <c r="BJ209" s="533"/>
      <c r="BK209" s="533"/>
      <c r="BL209" s="533"/>
      <c r="BM209" s="533"/>
      <c r="BN209" s="533"/>
      <c r="BO209" s="533"/>
      <c r="BP209" s="533"/>
      <c r="BQ209" s="533"/>
      <c r="BR209" s="533"/>
      <c r="BS209" s="533"/>
      <c r="BT209" s="533"/>
      <c r="BU209" s="534"/>
    </row>
    <row r="210" spans="1:73" ht="21">
      <c r="A210" s="150"/>
      <c r="B210" s="150"/>
      <c r="C210" s="150"/>
      <c r="D210" s="150"/>
      <c r="E210" s="150"/>
      <c r="F210" s="150"/>
      <c r="G210" s="150"/>
      <c r="H210" s="150"/>
      <c r="I210" s="529"/>
      <c r="J210" s="530"/>
      <c r="K210" s="530"/>
      <c r="L210" s="530"/>
      <c r="M210" s="530"/>
      <c r="N210" s="530"/>
      <c r="O210" s="530"/>
      <c r="P210" s="530"/>
      <c r="Q210" s="530"/>
      <c r="R210" s="530"/>
      <c r="S210" s="530"/>
      <c r="T210" s="530"/>
      <c r="U210" s="531"/>
      <c r="V210" s="529"/>
      <c r="W210" s="530"/>
      <c r="X210" s="530"/>
      <c r="Y210" s="530"/>
      <c r="Z210" s="530"/>
      <c r="AA210" s="530"/>
      <c r="AB210" s="530"/>
      <c r="AC210" s="530"/>
      <c r="AD210" s="530"/>
      <c r="AE210" s="530"/>
      <c r="AF210" s="530"/>
      <c r="AG210" s="530"/>
      <c r="AH210" s="531"/>
      <c r="AI210" s="532"/>
      <c r="AJ210" s="533"/>
      <c r="AK210" s="533"/>
      <c r="AL210" s="533"/>
      <c r="AM210" s="533"/>
      <c r="AN210" s="533"/>
      <c r="AO210" s="533"/>
      <c r="AP210" s="533"/>
      <c r="AQ210" s="533"/>
      <c r="AR210" s="533"/>
      <c r="AS210" s="533"/>
      <c r="AT210" s="533"/>
      <c r="AU210" s="533"/>
      <c r="AV210" s="533"/>
      <c r="AW210" s="533"/>
      <c r="AX210" s="533"/>
      <c r="AY210" s="533"/>
      <c r="AZ210" s="533"/>
      <c r="BA210" s="533"/>
      <c r="BB210" s="533"/>
      <c r="BC210" s="533"/>
      <c r="BD210" s="533"/>
      <c r="BE210" s="533"/>
      <c r="BF210" s="533"/>
      <c r="BG210" s="533"/>
      <c r="BH210" s="533"/>
      <c r="BI210" s="533"/>
      <c r="BJ210" s="533"/>
      <c r="BK210" s="533"/>
      <c r="BL210" s="533"/>
      <c r="BM210" s="533"/>
      <c r="BN210" s="533"/>
      <c r="BO210" s="533"/>
      <c r="BP210" s="533"/>
      <c r="BQ210" s="533"/>
      <c r="BR210" s="533"/>
      <c r="BS210" s="533"/>
      <c r="BT210" s="533"/>
      <c r="BU210" s="534"/>
    </row>
    <row r="211" spans="1:73" ht="21">
      <c r="A211" s="150"/>
      <c r="B211" s="150"/>
      <c r="C211" s="150"/>
      <c r="D211" s="150"/>
      <c r="E211" s="150"/>
      <c r="F211" s="150"/>
      <c r="G211" s="150"/>
      <c r="H211" s="150"/>
      <c r="I211" s="529"/>
      <c r="J211" s="530"/>
      <c r="K211" s="530"/>
      <c r="L211" s="530"/>
      <c r="M211" s="530"/>
      <c r="N211" s="530"/>
      <c r="O211" s="530"/>
      <c r="P211" s="530"/>
      <c r="Q211" s="530"/>
      <c r="R211" s="530"/>
      <c r="S211" s="530"/>
      <c r="T211" s="530"/>
      <c r="U211" s="531"/>
      <c r="V211" s="529"/>
      <c r="W211" s="530"/>
      <c r="X211" s="530"/>
      <c r="Y211" s="530"/>
      <c r="Z211" s="530"/>
      <c r="AA211" s="530"/>
      <c r="AB211" s="530"/>
      <c r="AC211" s="530"/>
      <c r="AD211" s="530"/>
      <c r="AE211" s="530"/>
      <c r="AF211" s="530"/>
      <c r="AG211" s="530"/>
      <c r="AH211" s="531"/>
      <c r="AI211" s="532"/>
      <c r="AJ211" s="533"/>
      <c r="AK211" s="533"/>
      <c r="AL211" s="533"/>
      <c r="AM211" s="533"/>
      <c r="AN211" s="533"/>
      <c r="AO211" s="533"/>
      <c r="AP211" s="533"/>
      <c r="AQ211" s="533"/>
      <c r="AR211" s="533"/>
      <c r="AS211" s="533"/>
      <c r="AT211" s="533"/>
      <c r="AU211" s="533"/>
      <c r="AV211" s="533"/>
      <c r="AW211" s="533"/>
      <c r="AX211" s="533"/>
      <c r="AY211" s="533"/>
      <c r="AZ211" s="533"/>
      <c r="BA211" s="533"/>
      <c r="BB211" s="533"/>
      <c r="BC211" s="533"/>
      <c r="BD211" s="533"/>
      <c r="BE211" s="533"/>
      <c r="BF211" s="533"/>
      <c r="BG211" s="533"/>
      <c r="BH211" s="533"/>
      <c r="BI211" s="533"/>
      <c r="BJ211" s="533"/>
      <c r="BK211" s="533"/>
      <c r="BL211" s="533"/>
      <c r="BM211" s="533"/>
      <c r="BN211" s="533"/>
      <c r="BO211" s="533"/>
      <c r="BP211" s="533"/>
      <c r="BQ211" s="533"/>
      <c r="BR211" s="533"/>
      <c r="BS211" s="533"/>
      <c r="BT211" s="533"/>
      <c r="BU211" s="534"/>
    </row>
    <row r="212" spans="1:73" ht="21">
      <c r="A212" s="150"/>
      <c r="B212" s="150"/>
      <c r="C212" s="150"/>
      <c r="D212" s="150"/>
      <c r="E212" s="150"/>
      <c r="F212" s="150"/>
      <c r="G212" s="150"/>
      <c r="H212" s="150"/>
      <c r="I212" s="529"/>
      <c r="J212" s="530"/>
      <c r="K212" s="530"/>
      <c r="L212" s="530"/>
      <c r="M212" s="530"/>
      <c r="N212" s="530"/>
      <c r="O212" s="530"/>
      <c r="P212" s="530"/>
      <c r="Q212" s="530"/>
      <c r="R212" s="530"/>
      <c r="S212" s="530"/>
      <c r="T212" s="530"/>
      <c r="U212" s="531"/>
      <c r="V212" s="529"/>
      <c r="W212" s="530"/>
      <c r="X212" s="530"/>
      <c r="Y212" s="530"/>
      <c r="Z212" s="530"/>
      <c r="AA212" s="530"/>
      <c r="AB212" s="530"/>
      <c r="AC212" s="530"/>
      <c r="AD212" s="530"/>
      <c r="AE212" s="530"/>
      <c r="AF212" s="530"/>
      <c r="AG212" s="530"/>
      <c r="AH212" s="531"/>
      <c r="AI212" s="532"/>
      <c r="AJ212" s="533"/>
      <c r="AK212" s="533"/>
      <c r="AL212" s="533"/>
      <c r="AM212" s="533"/>
      <c r="AN212" s="533"/>
      <c r="AO212" s="533"/>
      <c r="AP212" s="533"/>
      <c r="AQ212" s="533"/>
      <c r="AR212" s="533"/>
      <c r="AS212" s="533"/>
      <c r="AT212" s="533"/>
      <c r="AU212" s="533"/>
      <c r="AV212" s="533"/>
      <c r="AW212" s="533"/>
      <c r="AX212" s="533"/>
      <c r="AY212" s="533"/>
      <c r="AZ212" s="533"/>
      <c r="BA212" s="533"/>
      <c r="BB212" s="533"/>
      <c r="BC212" s="533"/>
      <c r="BD212" s="533"/>
      <c r="BE212" s="533"/>
      <c r="BF212" s="533"/>
      <c r="BG212" s="533"/>
      <c r="BH212" s="533"/>
      <c r="BI212" s="533"/>
      <c r="BJ212" s="533"/>
      <c r="BK212" s="533"/>
      <c r="BL212" s="533"/>
      <c r="BM212" s="533"/>
      <c r="BN212" s="533"/>
      <c r="BO212" s="533"/>
      <c r="BP212" s="533"/>
      <c r="BQ212" s="533"/>
      <c r="BR212" s="533"/>
      <c r="BS212" s="533"/>
      <c r="BT212" s="533"/>
      <c r="BU212" s="534"/>
    </row>
    <row r="213" spans="1:73" ht="21">
      <c r="A213" s="150"/>
      <c r="B213" s="150"/>
      <c r="C213" s="150"/>
      <c r="D213" s="150"/>
      <c r="E213" s="150"/>
      <c r="F213" s="150"/>
      <c r="G213" s="150"/>
      <c r="H213" s="150"/>
      <c r="I213" s="529"/>
      <c r="J213" s="530"/>
      <c r="K213" s="530"/>
      <c r="L213" s="530"/>
      <c r="M213" s="530"/>
      <c r="N213" s="530"/>
      <c r="O213" s="530"/>
      <c r="P213" s="530"/>
      <c r="Q213" s="530"/>
      <c r="R213" s="530"/>
      <c r="S213" s="530"/>
      <c r="T213" s="530"/>
      <c r="U213" s="531"/>
      <c r="V213" s="529"/>
      <c r="W213" s="530"/>
      <c r="X213" s="530"/>
      <c r="Y213" s="530"/>
      <c r="Z213" s="530"/>
      <c r="AA213" s="530"/>
      <c r="AB213" s="530"/>
      <c r="AC213" s="530"/>
      <c r="AD213" s="530"/>
      <c r="AE213" s="530"/>
      <c r="AF213" s="530"/>
      <c r="AG213" s="530"/>
      <c r="AH213" s="531"/>
      <c r="AI213" s="532"/>
      <c r="AJ213" s="533"/>
      <c r="AK213" s="533"/>
      <c r="AL213" s="533"/>
      <c r="AM213" s="533"/>
      <c r="AN213" s="533"/>
      <c r="AO213" s="533"/>
      <c r="AP213" s="533"/>
      <c r="AQ213" s="533"/>
      <c r="AR213" s="533"/>
      <c r="AS213" s="533"/>
      <c r="AT213" s="533"/>
      <c r="AU213" s="533"/>
      <c r="AV213" s="533"/>
      <c r="AW213" s="533"/>
      <c r="AX213" s="533"/>
      <c r="AY213" s="533"/>
      <c r="AZ213" s="533"/>
      <c r="BA213" s="533"/>
      <c r="BB213" s="533"/>
      <c r="BC213" s="533"/>
      <c r="BD213" s="533"/>
      <c r="BE213" s="533"/>
      <c r="BF213" s="533"/>
      <c r="BG213" s="533"/>
      <c r="BH213" s="533"/>
      <c r="BI213" s="533"/>
      <c r="BJ213" s="533"/>
      <c r="BK213" s="533"/>
      <c r="BL213" s="533"/>
      <c r="BM213" s="533"/>
      <c r="BN213" s="533"/>
      <c r="BO213" s="533"/>
      <c r="BP213" s="533"/>
      <c r="BQ213" s="533"/>
      <c r="BR213" s="533"/>
      <c r="BS213" s="533"/>
      <c r="BT213" s="533"/>
      <c r="BU213" s="534"/>
    </row>
    <row r="214" spans="1:73" ht="21">
      <c r="A214" s="150"/>
      <c r="B214" s="150"/>
      <c r="C214" s="150"/>
      <c r="D214" s="150"/>
      <c r="E214" s="150"/>
      <c r="F214" s="150"/>
      <c r="G214" s="150"/>
      <c r="H214" s="150"/>
      <c r="I214" s="529"/>
      <c r="J214" s="530"/>
      <c r="K214" s="530"/>
      <c r="L214" s="530"/>
      <c r="M214" s="530"/>
      <c r="N214" s="530"/>
      <c r="O214" s="530"/>
      <c r="P214" s="530"/>
      <c r="Q214" s="530"/>
      <c r="R214" s="530"/>
      <c r="S214" s="530"/>
      <c r="T214" s="530"/>
      <c r="U214" s="531"/>
      <c r="V214" s="529"/>
      <c r="W214" s="530"/>
      <c r="X214" s="530"/>
      <c r="Y214" s="530"/>
      <c r="Z214" s="530"/>
      <c r="AA214" s="530"/>
      <c r="AB214" s="530"/>
      <c r="AC214" s="530"/>
      <c r="AD214" s="530"/>
      <c r="AE214" s="530"/>
      <c r="AF214" s="530"/>
      <c r="AG214" s="530"/>
      <c r="AH214" s="531"/>
      <c r="AI214" s="532"/>
      <c r="AJ214" s="533"/>
      <c r="AK214" s="533"/>
      <c r="AL214" s="533"/>
      <c r="AM214" s="533"/>
      <c r="AN214" s="533"/>
      <c r="AO214" s="533"/>
      <c r="AP214" s="533"/>
      <c r="AQ214" s="533"/>
      <c r="AR214" s="533"/>
      <c r="AS214" s="533"/>
      <c r="AT214" s="533"/>
      <c r="AU214" s="533"/>
      <c r="AV214" s="533"/>
      <c r="AW214" s="533"/>
      <c r="AX214" s="533"/>
      <c r="AY214" s="533"/>
      <c r="AZ214" s="533"/>
      <c r="BA214" s="533"/>
      <c r="BB214" s="533"/>
      <c r="BC214" s="533"/>
      <c r="BD214" s="533"/>
      <c r="BE214" s="533"/>
      <c r="BF214" s="533"/>
      <c r="BG214" s="533"/>
      <c r="BH214" s="533"/>
      <c r="BI214" s="533"/>
      <c r="BJ214" s="533"/>
      <c r="BK214" s="533"/>
      <c r="BL214" s="533"/>
      <c r="BM214" s="533"/>
      <c r="BN214" s="533"/>
      <c r="BO214" s="533"/>
      <c r="BP214" s="533"/>
      <c r="BQ214" s="533"/>
      <c r="BR214" s="533"/>
      <c r="BS214" s="533"/>
      <c r="BT214" s="533"/>
      <c r="BU214" s="534"/>
    </row>
    <row r="215" spans="1:73" ht="21">
      <c r="A215" s="150"/>
      <c r="B215" s="150"/>
      <c r="C215" s="150"/>
      <c r="D215" s="150"/>
      <c r="E215" s="150"/>
      <c r="F215" s="150"/>
      <c r="G215" s="150"/>
      <c r="H215" s="150"/>
      <c r="I215" s="529"/>
      <c r="J215" s="530"/>
      <c r="K215" s="530"/>
      <c r="L215" s="530"/>
      <c r="M215" s="530"/>
      <c r="N215" s="530"/>
      <c r="O215" s="530"/>
      <c r="P215" s="530"/>
      <c r="Q215" s="530"/>
      <c r="R215" s="530"/>
      <c r="S215" s="530"/>
      <c r="T215" s="530"/>
      <c r="U215" s="531"/>
      <c r="V215" s="529"/>
      <c r="W215" s="530"/>
      <c r="X215" s="530"/>
      <c r="Y215" s="530"/>
      <c r="Z215" s="530"/>
      <c r="AA215" s="530"/>
      <c r="AB215" s="530"/>
      <c r="AC215" s="530"/>
      <c r="AD215" s="530"/>
      <c r="AE215" s="530"/>
      <c r="AF215" s="530"/>
      <c r="AG215" s="530"/>
      <c r="AH215" s="531"/>
      <c r="AI215" s="532"/>
      <c r="AJ215" s="533"/>
      <c r="AK215" s="533"/>
      <c r="AL215" s="533"/>
      <c r="AM215" s="533"/>
      <c r="AN215" s="533"/>
      <c r="AO215" s="533"/>
      <c r="AP215" s="533"/>
      <c r="AQ215" s="533"/>
      <c r="AR215" s="533"/>
      <c r="AS215" s="533"/>
      <c r="AT215" s="533"/>
      <c r="AU215" s="533"/>
      <c r="AV215" s="533"/>
      <c r="AW215" s="533"/>
      <c r="AX215" s="533"/>
      <c r="AY215" s="533"/>
      <c r="AZ215" s="533"/>
      <c r="BA215" s="533"/>
      <c r="BB215" s="533"/>
      <c r="BC215" s="533"/>
      <c r="BD215" s="533"/>
      <c r="BE215" s="533"/>
      <c r="BF215" s="533"/>
      <c r="BG215" s="533"/>
      <c r="BH215" s="533"/>
      <c r="BI215" s="533"/>
      <c r="BJ215" s="533"/>
      <c r="BK215" s="533"/>
      <c r="BL215" s="533"/>
      <c r="BM215" s="533"/>
      <c r="BN215" s="533"/>
      <c r="BO215" s="533"/>
      <c r="BP215" s="533"/>
      <c r="BQ215" s="533"/>
      <c r="BR215" s="533"/>
      <c r="BS215" s="533"/>
      <c r="BT215" s="533"/>
      <c r="BU215" s="534"/>
    </row>
    <row r="216" spans="1:73" ht="21">
      <c r="A216" s="150"/>
      <c r="B216" s="150"/>
      <c r="C216" s="150"/>
      <c r="D216" s="150"/>
      <c r="E216" s="150"/>
      <c r="F216" s="150"/>
      <c r="G216" s="150"/>
      <c r="H216" s="150"/>
      <c r="I216" s="529"/>
      <c r="J216" s="530"/>
      <c r="K216" s="530"/>
      <c r="L216" s="530"/>
      <c r="M216" s="530"/>
      <c r="N216" s="530"/>
      <c r="O216" s="530"/>
      <c r="P216" s="530"/>
      <c r="Q216" s="530"/>
      <c r="R216" s="530"/>
      <c r="S216" s="530"/>
      <c r="T216" s="530"/>
      <c r="U216" s="531"/>
      <c r="V216" s="529"/>
      <c r="W216" s="530"/>
      <c r="X216" s="530"/>
      <c r="Y216" s="530"/>
      <c r="Z216" s="530"/>
      <c r="AA216" s="530"/>
      <c r="AB216" s="530"/>
      <c r="AC216" s="530"/>
      <c r="AD216" s="530"/>
      <c r="AE216" s="530"/>
      <c r="AF216" s="530"/>
      <c r="AG216" s="530"/>
      <c r="AH216" s="531"/>
      <c r="AI216" s="532"/>
      <c r="AJ216" s="533"/>
      <c r="AK216" s="533"/>
      <c r="AL216" s="533"/>
      <c r="AM216" s="533"/>
      <c r="AN216" s="533"/>
      <c r="AO216" s="533"/>
      <c r="AP216" s="533"/>
      <c r="AQ216" s="533"/>
      <c r="AR216" s="533"/>
      <c r="AS216" s="533"/>
      <c r="AT216" s="533"/>
      <c r="AU216" s="533"/>
      <c r="AV216" s="533"/>
      <c r="AW216" s="533"/>
      <c r="AX216" s="533"/>
      <c r="AY216" s="533"/>
      <c r="AZ216" s="533"/>
      <c r="BA216" s="533"/>
      <c r="BB216" s="533"/>
      <c r="BC216" s="533"/>
      <c r="BD216" s="533"/>
      <c r="BE216" s="533"/>
      <c r="BF216" s="533"/>
      <c r="BG216" s="533"/>
      <c r="BH216" s="533"/>
      <c r="BI216" s="533"/>
      <c r="BJ216" s="533"/>
      <c r="BK216" s="533"/>
      <c r="BL216" s="533"/>
      <c r="BM216" s="533"/>
      <c r="BN216" s="533"/>
      <c r="BO216" s="533"/>
      <c r="BP216" s="533"/>
      <c r="BQ216" s="533"/>
      <c r="BR216" s="533"/>
      <c r="BS216" s="533"/>
      <c r="BT216" s="533"/>
      <c r="BU216" s="534"/>
    </row>
    <row r="217" spans="1:73" ht="21">
      <c r="A217" s="150"/>
      <c r="B217" s="150"/>
      <c r="C217" s="150"/>
      <c r="D217" s="150"/>
      <c r="E217" s="150"/>
      <c r="F217" s="150"/>
      <c r="G217" s="150"/>
      <c r="H217" s="150"/>
      <c r="I217" s="529"/>
      <c r="J217" s="530"/>
      <c r="K217" s="530"/>
      <c r="L217" s="530"/>
      <c r="M217" s="530"/>
      <c r="N217" s="530"/>
      <c r="O217" s="530"/>
      <c r="P217" s="530"/>
      <c r="Q217" s="530"/>
      <c r="R217" s="530"/>
      <c r="S217" s="530"/>
      <c r="T217" s="530"/>
      <c r="U217" s="531"/>
      <c r="V217" s="529"/>
      <c r="W217" s="530"/>
      <c r="X217" s="530"/>
      <c r="Y217" s="530"/>
      <c r="Z217" s="530"/>
      <c r="AA217" s="530"/>
      <c r="AB217" s="530"/>
      <c r="AC217" s="530"/>
      <c r="AD217" s="530"/>
      <c r="AE217" s="530"/>
      <c r="AF217" s="530"/>
      <c r="AG217" s="530"/>
      <c r="AH217" s="531"/>
      <c r="AI217" s="532"/>
      <c r="AJ217" s="533"/>
      <c r="AK217" s="533"/>
      <c r="AL217" s="533"/>
      <c r="AM217" s="533"/>
      <c r="AN217" s="533"/>
      <c r="AO217" s="533"/>
      <c r="AP217" s="533"/>
      <c r="AQ217" s="533"/>
      <c r="AR217" s="533"/>
      <c r="AS217" s="533"/>
      <c r="AT217" s="533"/>
      <c r="AU217" s="533"/>
      <c r="AV217" s="533"/>
      <c r="AW217" s="533"/>
      <c r="AX217" s="533"/>
      <c r="AY217" s="533"/>
      <c r="AZ217" s="533"/>
      <c r="BA217" s="533"/>
      <c r="BB217" s="533"/>
      <c r="BC217" s="533"/>
      <c r="BD217" s="533"/>
      <c r="BE217" s="533"/>
      <c r="BF217" s="533"/>
      <c r="BG217" s="533"/>
      <c r="BH217" s="533"/>
      <c r="BI217" s="533"/>
      <c r="BJ217" s="533"/>
      <c r="BK217" s="533"/>
      <c r="BL217" s="533"/>
      <c r="BM217" s="533"/>
      <c r="BN217" s="533"/>
      <c r="BO217" s="533"/>
      <c r="BP217" s="533"/>
      <c r="BQ217" s="533"/>
      <c r="BR217" s="533"/>
      <c r="BS217" s="533"/>
      <c r="BT217" s="533"/>
      <c r="BU217" s="534"/>
    </row>
    <row r="218" spans="1:73" ht="21">
      <c r="A218" s="150"/>
      <c r="B218" s="150"/>
      <c r="C218" s="150"/>
      <c r="D218" s="150"/>
      <c r="E218" s="150"/>
      <c r="F218" s="150"/>
      <c r="G218" s="150"/>
      <c r="H218" s="150"/>
      <c r="I218" s="529"/>
      <c r="J218" s="530"/>
      <c r="K218" s="530"/>
      <c r="L218" s="530"/>
      <c r="M218" s="530"/>
      <c r="N218" s="530"/>
      <c r="O218" s="530"/>
      <c r="P218" s="530"/>
      <c r="Q218" s="530"/>
      <c r="R218" s="530"/>
      <c r="S218" s="530"/>
      <c r="T218" s="530"/>
      <c r="U218" s="531"/>
      <c r="V218" s="529"/>
      <c r="W218" s="530"/>
      <c r="X218" s="530"/>
      <c r="Y218" s="530"/>
      <c r="Z218" s="530"/>
      <c r="AA218" s="530"/>
      <c r="AB218" s="530"/>
      <c r="AC218" s="530"/>
      <c r="AD218" s="530"/>
      <c r="AE218" s="530"/>
      <c r="AF218" s="530"/>
      <c r="AG218" s="530"/>
      <c r="AH218" s="531"/>
      <c r="AI218" s="532"/>
      <c r="AJ218" s="533"/>
      <c r="AK218" s="533"/>
      <c r="AL218" s="533"/>
      <c r="AM218" s="533"/>
      <c r="AN218" s="533"/>
      <c r="AO218" s="533"/>
      <c r="AP218" s="533"/>
      <c r="AQ218" s="533"/>
      <c r="AR218" s="533"/>
      <c r="AS218" s="533"/>
      <c r="AT218" s="533"/>
      <c r="AU218" s="533"/>
      <c r="AV218" s="533"/>
      <c r="AW218" s="533"/>
      <c r="AX218" s="533"/>
      <c r="AY218" s="533"/>
      <c r="AZ218" s="533"/>
      <c r="BA218" s="533"/>
      <c r="BB218" s="533"/>
      <c r="BC218" s="533"/>
      <c r="BD218" s="533"/>
      <c r="BE218" s="533"/>
      <c r="BF218" s="533"/>
      <c r="BG218" s="533"/>
      <c r="BH218" s="533"/>
      <c r="BI218" s="533"/>
      <c r="BJ218" s="533"/>
      <c r="BK218" s="533"/>
      <c r="BL218" s="533"/>
      <c r="BM218" s="533"/>
      <c r="BN218" s="533"/>
      <c r="BO218" s="533"/>
      <c r="BP218" s="533"/>
      <c r="BQ218" s="533"/>
      <c r="BR218" s="533"/>
      <c r="BS218" s="533"/>
      <c r="BT218" s="533"/>
      <c r="BU218" s="534"/>
    </row>
    <row r="219" spans="1:73" ht="21">
      <c r="A219" s="150"/>
      <c r="B219" s="150"/>
      <c r="C219" s="150"/>
      <c r="D219" s="150"/>
      <c r="E219" s="150"/>
      <c r="F219" s="150"/>
      <c r="G219" s="150"/>
      <c r="H219" s="150"/>
      <c r="I219" s="529"/>
      <c r="J219" s="530"/>
      <c r="K219" s="530"/>
      <c r="L219" s="530"/>
      <c r="M219" s="530"/>
      <c r="N219" s="530"/>
      <c r="O219" s="530"/>
      <c r="P219" s="530"/>
      <c r="Q219" s="530"/>
      <c r="R219" s="530"/>
      <c r="S219" s="530"/>
      <c r="T219" s="530"/>
      <c r="U219" s="531"/>
      <c r="V219" s="529"/>
      <c r="W219" s="530"/>
      <c r="X219" s="530"/>
      <c r="Y219" s="530"/>
      <c r="Z219" s="530"/>
      <c r="AA219" s="530"/>
      <c r="AB219" s="530"/>
      <c r="AC219" s="530"/>
      <c r="AD219" s="530"/>
      <c r="AE219" s="530"/>
      <c r="AF219" s="530"/>
      <c r="AG219" s="530"/>
      <c r="AH219" s="531"/>
      <c r="AI219" s="532"/>
      <c r="AJ219" s="533"/>
      <c r="AK219" s="533"/>
      <c r="AL219" s="533"/>
      <c r="AM219" s="533"/>
      <c r="AN219" s="533"/>
      <c r="AO219" s="533"/>
      <c r="AP219" s="533"/>
      <c r="AQ219" s="533"/>
      <c r="AR219" s="533"/>
      <c r="AS219" s="533"/>
      <c r="AT219" s="533"/>
      <c r="AU219" s="533"/>
      <c r="AV219" s="533"/>
      <c r="AW219" s="533"/>
      <c r="AX219" s="533"/>
      <c r="AY219" s="533"/>
      <c r="AZ219" s="533"/>
      <c r="BA219" s="533"/>
      <c r="BB219" s="533"/>
      <c r="BC219" s="533"/>
      <c r="BD219" s="533"/>
      <c r="BE219" s="533"/>
      <c r="BF219" s="533"/>
      <c r="BG219" s="533"/>
      <c r="BH219" s="533"/>
      <c r="BI219" s="533"/>
      <c r="BJ219" s="533"/>
      <c r="BK219" s="533"/>
      <c r="BL219" s="533"/>
      <c r="BM219" s="533"/>
      <c r="BN219" s="533"/>
      <c r="BO219" s="533"/>
      <c r="BP219" s="533"/>
      <c r="BQ219" s="533"/>
      <c r="BR219" s="533"/>
      <c r="BS219" s="533"/>
      <c r="BT219" s="533"/>
      <c r="BU219" s="534"/>
    </row>
    <row r="220" spans="1:73" ht="21">
      <c r="A220" s="150"/>
      <c r="B220" s="150"/>
      <c r="C220" s="150"/>
      <c r="D220" s="150"/>
      <c r="E220" s="150"/>
      <c r="F220" s="150"/>
      <c r="G220" s="150"/>
      <c r="H220" s="150"/>
      <c r="I220" s="529"/>
      <c r="J220" s="530"/>
      <c r="K220" s="530"/>
      <c r="L220" s="530"/>
      <c r="M220" s="530"/>
      <c r="N220" s="530"/>
      <c r="O220" s="530"/>
      <c r="P220" s="530"/>
      <c r="Q220" s="530"/>
      <c r="R220" s="530"/>
      <c r="S220" s="530"/>
      <c r="T220" s="530"/>
      <c r="U220" s="531"/>
      <c r="V220" s="529"/>
      <c r="W220" s="530"/>
      <c r="X220" s="530"/>
      <c r="Y220" s="530"/>
      <c r="Z220" s="530"/>
      <c r="AA220" s="530"/>
      <c r="AB220" s="530"/>
      <c r="AC220" s="530"/>
      <c r="AD220" s="530"/>
      <c r="AE220" s="530"/>
      <c r="AF220" s="530"/>
      <c r="AG220" s="530"/>
      <c r="AH220" s="531"/>
      <c r="AI220" s="532"/>
      <c r="AJ220" s="533"/>
      <c r="AK220" s="533"/>
      <c r="AL220" s="533"/>
      <c r="AM220" s="533"/>
      <c r="AN220" s="533"/>
      <c r="AO220" s="533"/>
      <c r="AP220" s="533"/>
      <c r="AQ220" s="533"/>
      <c r="AR220" s="533"/>
      <c r="AS220" s="533"/>
      <c r="AT220" s="533"/>
      <c r="AU220" s="533"/>
      <c r="AV220" s="533"/>
      <c r="AW220" s="533"/>
      <c r="AX220" s="533"/>
      <c r="AY220" s="533"/>
      <c r="AZ220" s="533"/>
      <c r="BA220" s="533"/>
      <c r="BB220" s="533"/>
      <c r="BC220" s="533"/>
      <c r="BD220" s="533"/>
      <c r="BE220" s="533"/>
      <c r="BF220" s="533"/>
      <c r="BG220" s="533"/>
      <c r="BH220" s="533"/>
      <c r="BI220" s="533"/>
      <c r="BJ220" s="533"/>
      <c r="BK220" s="533"/>
      <c r="BL220" s="533"/>
      <c r="BM220" s="533"/>
      <c r="BN220" s="533"/>
      <c r="BO220" s="533"/>
      <c r="BP220" s="533"/>
      <c r="BQ220" s="533"/>
      <c r="BR220" s="533"/>
      <c r="BS220" s="533"/>
      <c r="BT220" s="533"/>
      <c r="BU220" s="534"/>
    </row>
    <row r="221" spans="1:73" ht="21">
      <c r="A221" s="150"/>
      <c r="B221" s="150"/>
      <c r="C221" s="150"/>
      <c r="D221" s="150"/>
      <c r="E221" s="150"/>
      <c r="F221" s="150"/>
      <c r="G221" s="150"/>
      <c r="H221" s="150"/>
      <c r="I221" s="529"/>
      <c r="J221" s="530"/>
      <c r="K221" s="530"/>
      <c r="L221" s="530"/>
      <c r="M221" s="530"/>
      <c r="N221" s="530"/>
      <c r="O221" s="530"/>
      <c r="P221" s="530"/>
      <c r="Q221" s="530"/>
      <c r="R221" s="530"/>
      <c r="S221" s="530"/>
      <c r="T221" s="530"/>
      <c r="U221" s="531"/>
      <c r="V221" s="529"/>
      <c r="W221" s="530"/>
      <c r="X221" s="530"/>
      <c r="Y221" s="530"/>
      <c r="Z221" s="530"/>
      <c r="AA221" s="530"/>
      <c r="AB221" s="530"/>
      <c r="AC221" s="530"/>
      <c r="AD221" s="530"/>
      <c r="AE221" s="530"/>
      <c r="AF221" s="530"/>
      <c r="AG221" s="530"/>
      <c r="AH221" s="531"/>
      <c r="AI221" s="532"/>
      <c r="AJ221" s="533"/>
      <c r="AK221" s="533"/>
      <c r="AL221" s="533"/>
      <c r="AM221" s="533"/>
      <c r="AN221" s="533"/>
      <c r="AO221" s="533"/>
      <c r="AP221" s="533"/>
      <c r="AQ221" s="533"/>
      <c r="AR221" s="533"/>
      <c r="AS221" s="533"/>
      <c r="AT221" s="533"/>
      <c r="AU221" s="533"/>
      <c r="AV221" s="533"/>
      <c r="AW221" s="533"/>
      <c r="AX221" s="533"/>
      <c r="AY221" s="533"/>
      <c r="AZ221" s="533"/>
      <c r="BA221" s="533"/>
      <c r="BB221" s="533"/>
      <c r="BC221" s="533"/>
      <c r="BD221" s="533"/>
      <c r="BE221" s="533"/>
      <c r="BF221" s="533"/>
      <c r="BG221" s="533"/>
      <c r="BH221" s="533"/>
      <c r="BI221" s="533"/>
      <c r="BJ221" s="533"/>
      <c r="BK221" s="533"/>
      <c r="BL221" s="533"/>
      <c r="BM221" s="533"/>
      <c r="BN221" s="533"/>
      <c r="BO221" s="533"/>
      <c r="BP221" s="533"/>
      <c r="BQ221" s="533"/>
      <c r="BR221" s="533"/>
      <c r="BS221" s="533"/>
      <c r="BT221" s="533"/>
      <c r="BU221" s="534"/>
    </row>
    <row r="222" spans="1:73" ht="21">
      <c r="A222" s="150"/>
      <c r="B222" s="150"/>
      <c r="C222" s="150"/>
      <c r="D222" s="150"/>
      <c r="E222" s="150"/>
      <c r="F222" s="150"/>
      <c r="G222" s="150"/>
      <c r="H222" s="150"/>
      <c r="I222" s="529"/>
      <c r="J222" s="530"/>
      <c r="K222" s="530"/>
      <c r="L222" s="530"/>
      <c r="M222" s="530"/>
      <c r="N222" s="530"/>
      <c r="O222" s="530"/>
      <c r="P222" s="530"/>
      <c r="Q222" s="530"/>
      <c r="R222" s="530"/>
      <c r="S222" s="530"/>
      <c r="T222" s="530"/>
      <c r="U222" s="531"/>
      <c r="V222" s="529"/>
      <c r="W222" s="530"/>
      <c r="X222" s="530"/>
      <c r="Y222" s="530"/>
      <c r="Z222" s="530"/>
      <c r="AA222" s="530"/>
      <c r="AB222" s="530"/>
      <c r="AC222" s="530"/>
      <c r="AD222" s="530"/>
      <c r="AE222" s="530"/>
      <c r="AF222" s="530"/>
      <c r="AG222" s="530"/>
      <c r="AH222" s="531"/>
      <c r="AI222" s="532"/>
      <c r="AJ222" s="533"/>
      <c r="AK222" s="533"/>
      <c r="AL222" s="533"/>
      <c r="AM222" s="533"/>
      <c r="AN222" s="533"/>
      <c r="AO222" s="533"/>
      <c r="AP222" s="533"/>
      <c r="AQ222" s="533"/>
      <c r="AR222" s="533"/>
      <c r="AS222" s="533"/>
      <c r="AT222" s="533"/>
      <c r="AU222" s="533"/>
      <c r="AV222" s="533"/>
      <c r="AW222" s="533"/>
      <c r="AX222" s="533"/>
      <c r="AY222" s="533"/>
      <c r="AZ222" s="533"/>
      <c r="BA222" s="533"/>
      <c r="BB222" s="533"/>
      <c r="BC222" s="533"/>
      <c r="BD222" s="533"/>
      <c r="BE222" s="533"/>
      <c r="BF222" s="533"/>
      <c r="BG222" s="533"/>
      <c r="BH222" s="533"/>
      <c r="BI222" s="533"/>
      <c r="BJ222" s="533"/>
      <c r="BK222" s="533"/>
      <c r="BL222" s="533"/>
      <c r="BM222" s="533"/>
      <c r="BN222" s="533"/>
      <c r="BO222" s="533"/>
      <c r="BP222" s="533"/>
      <c r="BQ222" s="533"/>
      <c r="BR222" s="533"/>
      <c r="BS222" s="533"/>
      <c r="BT222" s="533"/>
      <c r="BU222" s="534"/>
    </row>
    <row r="223" spans="1:73" ht="21">
      <c r="A223" s="150"/>
      <c r="B223" s="150"/>
      <c r="C223" s="150"/>
      <c r="D223" s="150"/>
      <c r="E223" s="150"/>
      <c r="F223" s="150"/>
      <c r="G223" s="150"/>
      <c r="H223" s="150"/>
      <c r="I223" s="529"/>
      <c r="J223" s="530"/>
      <c r="K223" s="530"/>
      <c r="L223" s="530"/>
      <c r="M223" s="530"/>
      <c r="N223" s="530"/>
      <c r="O223" s="530"/>
      <c r="P223" s="530"/>
      <c r="Q223" s="530"/>
      <c r="R223" s="530"/>
      <c r="S223" s="530"/>
      <c r="T223" s="530"/>
      <c r="U223" s="531"/>
      <c r="V223" s="529"/>
      <c r="W223" s="530"/>
      <c r="X223" s="530"/>
      <c r="Y223" s="530"/>
      <c r="Z223" s="530"/>
      <c r="AA223" s="530"/>
      <c r="AB223" s="530"/>
      <c r="AC223" s="530"/>
      <c r="AD223" s="530"/>
      <c r="AE223" s="530"/>
      <c r="AF223" s="530"/>
      <c r="AG223" s="530"/>
      <c r="AH223" s="531"/>
      <c r="AI223" s="532"/>
      <c r="AJ223" s="533"/>
      <c r="AK223" s="533"/>
      <c r="AL223" s="533"/>
      <c r="AM223" s="533"/>
      <c r="AN223" s="533"/>
      <c r="AO223" s="533"/>
      <c r="AP223" s="533"/>
      <c r="AQ223" s="533"/>
      <c r="AR223" s="533"/>
      <c r="AS223" s="533"/>
      <c r="AT223" s="533"/>
      <c r="AU223" s="533"/>
      <c r="AV223" s="533"/>
      <c r="AW223" s="533"/>
      <c r="AX223" s="533"/>
      <c r="AY223" s="533"/>
      <c r="AZ223" s="533"/>
      <c r="BA223" s="533"/>
      <c r="BB223" s="533"/>
      <c r="BC223" s="533"/>
      <c r="BD223" s="533"/>
      <c r="BE223" s="533"/>
      <c r="BF223" s="533"/>
      <c r="BG223" s="533"/>
      <c r="BH223" s="533"/>
      <c r="BI223" s="533"/>
      <c r="BJ223" s="533"/>
      <c r="BK223" s="533"/>
      <c r="BL223" s="533"/>
      <c r="BM223" s="533"/>
      <c r="BN223" s="533"/>
      <c r="BO223" s="533"/>
      <c r="BP223" s="533"/>
      <c r="BQ223" s="533"/>
      <c r="BR223" s="533"/>
      <c r="BS223" s="533"/>
      <c r="BT223" s="533"/>
      <c r="BU223" s="534"/>
    </row>
    <row r="224" spans="1:73" ht="21">
      <c r="A224" s="150"/>
      <c r="B224" s="150"/>
      <c r="C224" s="150"/>
      <c r="D224" s="150"/>
      <c r="E224" s="150"/>
      <c r="F224" s="150"/>
      <c r="G224" s="150"/>
      <c r="H224" s="150"/>
      <c r="I224" s="529"/>
      <c r="J224" s="530"/>
      <c r="K224" s="530"/>
      <c r="L224" s="530"/>
      <c r="M224" s="530"/>
      <c r="N224" s="530"/>
      <c r="O224" s="530"/>
      <c r="P224" s="530"/>
      <c r="Q224" s="530"/>
      <c r="R224" s="530"/>
      <c r="S224" s="530"/>
      <c r="T224" s="530"/>
      <c r="U224" s="531"/>
      <c r="V224" s="529"/>
      <c r="W224" s="530"/>
      <c r="X224" s="530"/>
      <c r="Y224" s="530"/>
      <c r="Z224" s="530"/>
      <c r="AA224" s="530"/>
      <c r="AB224" s="530"/>
      <c r="AC224" s="530"/>
      <c r="AD224" s="530"/>
      <c r="AE224" s="530"/>
      <c r="AF224" s="530"/>
      <c r="AG224" s="530"/>
      <c r="AH224" s="531"/>
      <c r="AI224" s="532"/>
      <c r="AJ224" s="533"/>
      <c r="AK224" s="533"/>
      <c r="AL224" s="533"/>
      <c r="AM224" s="533"/>
      <c r="AN224" s="533"/>
      <c r="AO224" s="533"/>
      <c r="AP224" s="533"/>
      <c r="AQ224" s="533"/>
      <c r="AR224" s="533"/>
      <c r="AS224" s="533"/>
      <c r="AT224" s="533"/>
      <c r="AU224" s="533"/>
      <c r="AV224" s="533"/>
      <c r="AW224" s="533"/>
      <c r="AX224" s="533"/>
      <c r="AY224" s="533"/>
      <c r="AZ224" s="533"/>
      <c r="BA224" s="533"/>
      <c r="BB224" s="533"/>
      <c r="BC224" s="533"/>
      <c r="BD224" s="533"/>
      <c r="BE224" s="533"/>
      <c r="BF224" s="533"/>
      <c r="BG224" s="533"/>
      <c r="BH224" s="533"/>
      <c r="BI224" s="533"/>
      <c r="BJ224" s="533"/>
      <c r="BK224" s="533"/>
      <c r="BL224" s="533"/>
      <c r="BM224" s="533"/>
      <c r="BN224" s="533"/>
      <c r="BO224" s="533"/>
      <c r="BP224" s="533"/>
      <c r="BQ224" s="533"/>
      <c r="BR224" s="533"/>
      <c r="BS224" s="533"/>
      <c r="BT224" s="533"/>
      <c r="BU224" s="534"/>
    </row>
    <row r="225" spans="1:73" ht="21">
      <c r="A225" s="150"/>
      <c r="B225" s="150"/>
      <c r="C225" s="150"/>
      <c r="D225" s="150"/>
      <c r="E225" s="150"/>
      <c r="F225" s="150"/>
      <c r="G225" s="150"/>
      <c r="H225" s="150"/>
      <c r="I225" s="529"/>
      <c r="J225" s="530"/>
      <c r="K225" s="530"/>
      <c r="L225" s="530"/>
      <c r="M225" s="530"/>
      <c r="N225" s="530"/>
      <c r="O225" s="530"/>
      <c r="P225" s="530"/>
      <c r="Q225" s="530"/>
      <c r="R225" s="530"/>
      <c r="S225" s="530"/>
      <c r="T225" s="530"/>
      <c r="U225" s="531"/>
      <c r="V225" s="529"/>
      <c r="W225" s="530"/>
      <c r="X225" s="530"/>
      <c r="Y225" s="530"/>
      <c r="Z225" s="530"/>
      <c r="AA225" s="530"/>
      <c r="AB225" s="530"/>
      <c r="AC225" s="530"/>
      <c r="AD225" s="530"/>
      <c r="AE225" s="530"/>
      <c r="AF225" s="530"/>
      <c r="AG225" s="530"/>
      <c r="AH225" s="531"/>
      <c r="AI225" s="532"/>
      <c r="AJ225" s="533"/>
      <c r="AK225" s="533"/>
      <c r="AL225" s="533"/>
      <c r="AM225" s="533"/>
      <c r="AN225" s="533"/>
      <c r="AO225" s="533"/>
      <c r="AP225" s="533"/>
      <c r="AQ225" s="533"/>
      <c r="AR225" s="533"/>
      <c r="AS225" s="533"/>
      <c r="AT225" s="533"/>
      <c r="AU225" s="533"/>
      <c r="AV225" s="533"/>
      <c r="AW225" s="533"/>
      <c r="AX225" s="533"/>
      <c r="AY225" s="533"/>
      <c r="AZ225" s="533"/>
      <c r="BA225" s="533"/>
      <c r="BB225" s="533"/>
      <c r="BC225" s="533"/>
      <c r="BD225" s="533"/>
      <c r="BE225" s="533"/>
      <c r="BF225" s="533"/>
      <c r="BG225" s="533"/>
      <c r="BH225" s="533"/>
      <c r="BI225" s="533"/>
      <c r="BJ225" s="533"/>
      <c r="BK225" s="533"/>
      <c r="BL225" s="533"/>
      <c r="BM225" s="533"/>
      <c r="BN225" s="533"/>
      <c r="BO225" s="533"/>
      <c r="BP225" s="533"/>
      <c r="BQ225" s="533"/>
      <c r="BR225" s="533"/>
      <c r="BS225" s="533"/>
      <c r="BT225" s="533"/>
      <c r="BU225" s="534"/>
    </row>
    <row r="226" spans="1:73" ht="21">
      <c r="A226" s="150"/>
      <c r="B226" s="150"/>
      <c r="C226" s="150"/>
      <c r="D226" s="150"/>
      <c r="E226" s="150"/>
      <c r="F226" s="150"/>
      <c r="G226" s="150"/>
      <c r="H226" s="150"/>
      <c r="I226" s="529"/>
      <c r="J226" s="530"/>
      <c r="K226" s="530"/>
      <c r="L226" s="530"/>
      <c r="M226" s="530"/>
      <c r="N226" s="530"/>
      <c r="O226" s="530"/>
      <c r="P226" s="530"/>
      <c r="Q226" s="530"/>
      <c r="R226" s="530"/>
      <c r="S226" s="530"/>
      <c r="T226" s="530"/>
      <c r="U226" s="531"/>
      <c r="V226" s="529"/>
      <c r="W226" s="530"/>
      <c r="X226" s="530"/>
      <c r="Y226" s="530"/>
      <c r="Z226" s="530"/>
      <c r="AA226" s="530"/>
      <c r="AB226" s="530"/>
      <c r="AC226" s="530"/>
      <c r="AD226" s="530"/>
      <c r="AE226" s="530"/>
      <c r="AF226" s="530"/>
      <c r="AG226" s="530"/>
      <c r="AH226" s="531"/>
      <c r="AI226" s="532"/>
      <c r="AJ226" s="533"/>
      <c r="AK226" s="533"/>
      <c r="AL226" s="533"/>
      <c r="AM226" s="533"/>
      <c r="AN226" s="533"/>
      <c r="AO226" s="533"/>
      <c r="AP226" s="533"/>
      <c r="AQ226" s="533"/>
      <c r="AR226" s="533"/>
      <c r="AS226" s="533"/>
      <c r="AT226" s="533"/>
      <c r="AU226" s="533"/>
      <c r="AV226" s="533"/>
      <c r="AW226" s="533"/>
      <c r="AX226" s="533"/>
      <c r="AY226" s="533"/>
      <c r="AZ226" s="533"/>
      <c r="BA226" s="533"/>
      <c r="BB226" s="533"/>
      <c r="BC226" s="533"/>
      <c r="BD226" s="533"/>
      <c r="BE226" s="533"/>
      <c r="BF226" s="533"/>
      <c r="BG226" s="533"/>
      <c r="BH226" s="533"/>
      <c r="BI226" s="533"/>
      <c r="BJ226" s="533"/>
      <c r="BK226" s="533"/>
      <c r="BL226" s="533"/>
      <c r="BM226" s="533"/>
      <c r="BN226" s="533"/>
      <c r="BO226" s="533"/>
      <c r="BP226" s="533"/>
      <c r="BQ226" s="533"/>
      <c r="BR226" s="533"/>
      <c r="BS226" s="533"/>
      <c r="BT226" s="533"/>
      <c r="BU226" s="534"/>
    </row>
    <row r="227" spans="1:73" ht="21">
      <c r="A227" s="150"/>
      <c r="B227" s="150"/>
      <c r="C227" s="150"/>
      <c r="D227" s="150"/>
      <c r="E227" s="150"/>
      <c r="F227" s="150"/>
      <c r="G227" s="150"/>
      <c r="H227" s="150"/>
      <c r="I227" s="529"/>
      <c r="J227" s="530"/>
      <c r="K227" s="530"/>
      <c r="L227" s="530"/>
      <c r="M227" s="530"/>
      <c r="N227" s="530"/>
      <c r="O227" s="530"/>
      <c r="P227" s="530"/>
      <c r="Q227" s="530"/>
      <c r="R227" s="530"/>
      <c r="S227" s="530"/>
      <c r="T227" s="530"/>
      <c r="U227" s="531"/>
      <c r="V227" s="529"/>
      <c r="W227" s="530"/>
      <c r="X227" s="530"/>
      <c r="Y227" s="530"/>
      <c r="Z227" s="530"/>
      <c r="AA227" s="530"/>
      <c r="AB227" s="530"/>
      <c r="AC227" s="530"/>
      <c r="AD227" s="530"/>
      <c r="AE227" s="530"/>
      <c r="AF227" s="530"/>
      <c r="AG227" s="530"/>
      <c r="AH227" s="531"/>
      <c r="AI227" s="532"/>
      <c r="AJ227" s="533"/>
      <c r="AK227" s="533"/>
      <c r="AL227" s="533"/>
      <c r="AM227" s="533"/>
      <c r="AN227" s="533"/>
      <c r="AO227" s="533"/>
      <c r="AP227" s="533"/>
      <c r="AQ227" s="533"/>
      <c r="AR227" s="533"/>
      <c r="AS227" s="533"/>
      <c r="AT227" s="533"/>
      <c r="AU227" s="533"/>
      <c r="AV227" s="533"/>
      <c r="AW227" s="533"/>
      <c r="AX227" s="533"/>
      <c r="AY227" s="533"/>
      <c r="AZ227" s="533"/>
      <c r="BA227" s="533"/>
      <c r="BB227" s="533"/>
      <c r="BC227" s="533"/>
      <c r="BD227" s="533"/>
      <c r="BE227" s="533"/>
      <c r="BF227" s="533"/>
      <c r="BG227" s="533"/>
      <c r="BH227" s="533"/>
      <c r="BI227" s="533"/>
      <c r="BJ227" s="533"/>
      <c r="BK227" s="533"/>
      <c r="BL227" s="533"/>
      <c r="BM227" s="533"/>
      <c r="BN227" s="533"/>
      <c r="BO227" s="533"/>
      <c r="BP227" s="533"/>
      <c r="BQ227" s="533"/>
      <c r="BR227" s="533"/>
      <c r="BS227" s="533"/>
      <c r="BT227" s="533"/>
      <c r="BU227" s="534"/>
    </row>
    <row r="228" spans="1:73" ht="21">
      <c r="A228" s="150"/>
      <c r="B228" s="150"/>
      <c r="C228" s="150"/>
      <c r="D228" s="150"/>
      <c r="E228" s="150"/>
      <c r="F228" s="150"/>
      <c r="G228" s="150"/>
      <c r="H228" s="150"/>
      <c r="I228" s="529"/>
      <c r="J228" s="530"/>
      <c r="K228" s="530"/>
      <c r="L228" s="530"/>
      <c r="M228" s="530"/>
      <c r="N228" s="530"/>
      <c r="O228" s="530"/>
      <c r="P228" s="530"/>
      <c r="Q228" s="530"/>
      <c r="R228" s="530"/>
      <c r="S228" s="530"/>
      <c r="T228" s="530"/>
      <c r="U228" s="531"/>
      <c r="V228" s="529"/>
      <c r="W228" s="530"/>
      <c r="X228" s="530"/>
      <c r="Y228" s="530"/>
      <c r="Z228" s="530"/>
      <c r="AA228" s="530"/>
      <c r="AB228" s="530"/>
      <c r="AC228" s="530"/>
      <c r="AD228" s="530"/>
      <c r="AE228" s="530"/>
      <c r="AF228" s="530"/>
      <c r="AG228" s="530"/>
      <c r="AH228" s="531"/>
      <c r="AI228" s="532"/>
      <c r="AJ228" s="533"/>
      <c r="AK228" s="533"/>
      <c r="AL228" s="533"/>
      <c r="AM228" s="533"/>
      <c r="AN228" s="533"/>
      <c r="AO228" s="533"/>
      <c r="AP228" s="533"/>
      <c r="AQ228" s="533"/>
      <c r="AR228" s="533"/>
      <c r="AS228" s="533"/>
      <c r="AT228" s="533"/>
      <c r="AU228" s="533"/>
      <c r="AV228" s="533"/>
      <c r="AW228" s="533"/>
      <c r="AX228" s="533"/>
      <c r="AY228" s="533"/>
      <c r="AZ228" s="533"/>
      <c r="BA228" s="533"/>
      <c r="BB228" s="533"/>
      <c r="BC228" s="533"/>
      <c r="BD228" s="533"/>
      <c r="BE228" s="533"/>
      <c r="BF228" s="533"/>
      <c r="BG228" s="533"/>
      <c r="BH228" s="533"/>
      <c r="BI228" s="533"/>
      <c r="BJ228" s="533"/>
      <c r="BK228" s="533"/>
      <c r="BL228" s="533"/>
      <c r="BM228" s="533"/>
      <c r="BN228" s="533"/>
      <c r="BO228" s="533"/>
      <c r="BP228" s="533"/>
      <c r="BQ228" s="533"/>
      <c r="BR228" s="533"/>
      <c r="BS228" s="533"/>
      <c r="BT228" s="533"/>
      <c r="BU228" s="534"/>
    </row>
    <row r="229" spans="1:73" ht="21">
      <c r="A229" s="150"/>
      <c r="B229" s="150"/>
      <c r="C229" s="150"/>
      <c r="D229" s="150"/>
      <c r="E229" s="150"/>
      <c r="F229" s="150"/>
      <c r="G229" s="150"/>
      <c r="H229" s="150"/>
      <c r="I229" s="529"/>
      <c r="J229" s="530"/>
      <c r="K229" s="530"/>
      <c r="L229" s="530"/>
      <c r="M229" s="530"/>
      <c r="N229" s="530"/>
      <c r="O229" s="530"/>
      <c r="P229" s="530"/>
      <c r="Q229" s="530"/>
      <c r="R229" s="530"/>
      <c r="S229" s="530"/>
      <c r="T229" s="530"/>
      <c r="U229" s="531"/>
      <c r="V229" s="529"/>
      <c r="W229" s="530"/>
      <c r="X229" s="530"/>
      <c r="Y229" s="530"/>
      <c r="Z229" s="530"/>
      <c r="AA229" s="530"/>
      <c r="AB229" s="530"/>
      <c r="AC229" s="530"/>
      <c r="AD229" s="530"/>
      <c r="AE229" s="530"/>
      <c r="AF229" s="530"/>
      <c r="AG229" s="530"/>
      <c r="AH229" s="531"/>
      <c r="AI229" s="532"/>
      <c r="AJ229" s="533"/>
      <c r="AK229" s="533"/>
      <c r="AL229" s="533"/>
      <c r="AM229" s="533"/>
      <c r="AN229" s="533"/>
      <c r="AO229" s="533"/>
      <c r="AP229" s="533"/>
      <c r="AQ229" s="533"/>
      <c r="AR229" s="533"/>
      <c r="AS229" s="533"/>
      <c r="AT229" s="533"/>
      <c r="AU229" s="533"/>
      <c r="AV229" s="533"/>
      <c r="AW229" s="533"/>
      <c r="AX229" s="533"/>
      <c r="AY229" s="533"/>
      <c r="AZ229" s="533"/>
      <c r="BA229" s="533"/>
      <c r="BB229" s="533"/>
      <c r="BC229" s="533"/>
      <c r="BD229" s="533"/>
      <c r="BE229" s="533"/>
      <c r="BF229" s="533"/>
      <c r="BG229" s="533"/>
      <c r="BH229" s="533"/>
      <c r="BI229" s="533"/>
      <c r="BJ229" s="533"/>
      <c r="BK229" s="533"/>
      <c r="BL229" s="533"/>
      <c r="BM229" s="533"/>
      <c r="BN229" s="533"/>
      <c r="BO229" s="533"/>
      <c r="BP229" s="533"/>
      <c r="BQ229" s="533"/>
      <c r="BR229" s="533"/>
      <c r="BS229" s="533"/>
      <c r="BT229" s="533"/>
      <c r="BU229" s="534"/>
    </row>
    <row r="230" spans="1:73" ht="21">
      <c r="A230" s="150"/>
      <c r="B230" s="150"/>
      <c r="C230" s="150"/>
      <c r="D230" s="150"/>
      <c r="E230" s="150"/>
      <c r="F230" s="150"/>
      <c r="G230" s="150"/>
      <c r="H230" s="150"/>
      <c r="I230" s="529"/>
      <c r="J230" s="530"/>
      <c r="K230" s="530"/>
      <c r="L230" s="530"/>
      <c r="M230" s="530"/>
      <c r="N230" s="530"/>
      <c r="O230" s="530"/>
      <c r="P230" s="530"/>
      <c r="Q230" s="530"/>
      <c r="R230" s="530"/>
      <c r="S230" s="530"/>
      <c r="T230" s="530"/>
      <c r="U230" s="531"/>
      <c r="V230" s="529"/>
      <c r="W230" s="530"/>
      <c r="X230" s="530"/>
      <c r="Y230" s="530"/>
      <c r="Z230" s="530"/>
      <c r="AA230" s="530"/>
      <c r="AB230" s="530"/>
      <c r="AC230" s="530"/>
      <c r="AD230" s="530"/>
      <c r="AE230" s="530"/>
      <c r="AF230" s="530"/>
      <c r="AG230" s="530"/>
      <c r="AH230" s="531"/>
      <c r="AI230" s="532"/>
      <c r="AJ230" s="533"/>
      <c r="AK230" s="533"/>
      <c r="AL230" s="533"/>
      <c r="AM230" s="533"/>
      <c r="AN230" s="533"/>
      <c r="AO230" s="533"/>
      <c r="AP230" s="533"/>
      <c r="AQ230" s="533"/>
      <c r="AR230" s="533"/>
      <c r="AS230" s="533"/>
      <c r="AT230" s="533"/>
      <c r="AU230" s="533"/>
      <c r="AV230" s="533"/>
      <c r="AW230" s="533"/>
      <c r="AX230" s="533"/>
      <c r="AY230" s="533"/>
      <c r="AZ230" s="533"/>
      <c r="BA230" s="533"/>
      <c r="BB230" s="533"/>
      <c r="BC230" s="533"/>
      <c r="BD230" s="533"/>
      <c r="BE230" s="533"/>
      <c r="BF230" s="533"/>
      <c r="BG230" s="533"/>
      <c r="BH230" s="533"/>
      <c r="BI230" s="533"/>
      <c r="BJ230" s="533"/>
      <c r="BK230" s="533"/>
      <c r="BL230" s="533"/>
      <c r="BM230" s="533"/>
      <c r="BN230" s="533"/>
      <c r="BO230" s="533"/>
      <c r="BP230" s="533"/>
      <c r="BQ230" s="533"/>
      <c r="BR230" s="533"/>
      <c r="BS230" s="533"/>
      <c r="BT230" s="533"/>
      <c r="BU230" s="534"/>
    </row>
    <row r="231" spans="1:73" ht="21">
      <c r="A231" s="150"/>
      <c r="B231" s="150"/>
      <c r="C231" s="150"/>
      <c r="D231" s="150"/>
      <c r="E231" s="150"/>
      <c r="F231" s="150"/>
      <c r="G231" s="150"/>
      <c r="H231" s="150"/>
      <c r="I231" s="529"/>
      <c r="J231" s="530"/>
      <c r="K231" s="530"/>
      <c r="L231" s="530"/>
      <c r="M231" s="530"/>
      <c r="N231" s="530"/>
      <c r="O231" s="530"/>
      <c r="P231" s="530"/>
      <c r="Q231" s="530"/>
      <c r="R231" s="530"/>
      <c r="S231" s="530"/>
      <c r="T231" s="530"/>
      <c r="U231" s="531"/>
      <c r="V231" s="529"/>
      <c r="W231" s="530"/>
      <c r="X231" s="530"/>
      <c r="Y231" s="530"/>
      <c r="Z231" s="530"/>
      <c r="AA231" s="530"/>
      <c r="AB231" s="530"/>
      <c r="AC231" s="530"/>
      <c r="AD231" s="530"/>
      <c r="AE231" s="530"/>
      <c r="AF231" s="530"/>
      <c r="AG231" s="530"/>
      <c r="AH231" s="531"/>
      <c r="AI231" s="532"/>
      <c r="AJ231" s="533"/>
      <c r="AK231" s="533"/>
      <c r="AL231" s="533"/>
      <c r="AM231" s="533"/>
      <c r="AN231" s="533"/>
      <c r="AO231" s="533"/>
      <c r="AP231" s="533"/>
      <c r="AQ231" s="533"/>
      <c r="AR231" s="533"/>
      <c r="AS231" s="533"/>
      <c r="AT231" s="533"/>
      <c r="AU231" s="533"/>
      <c r="AV231" s="533"/>
      <c r="AW231" s="533"/>
      <c r="AX231" s="533"/>
      <c r="AY231" s="533"/>
      <c r="AZ231" s="533"/>
      <c r="BA231" s="533"/>
      <c r="BB231" s="533"/>
      <c r="BC231" s="533"/>
      <c r="BD231" s="533"/>
      <c r="BE231" s="533"/>
      <c r="BF231" s="533"/>
      <c r="BG231" s="533"/>
      <c r="BH231" s="533"/>
      <c r="BI231" s="533"/>
      <c r="BJ231" s="533"/>
      <c r="BK231" s="533"/>
      <c r="BL231" s="533"/>
      <c r="BM231" s="533"/>
      <c r="BN231" s="533"/>
      <c r="BO231" s="533"/>
      <c r="BP231" s="533"/>
      <c r="BQ231" s="533"/>
      <c r="BR231" s="533"/>
      <c r="BS231" s="533"/>
      <c r="BT231" s="533"/>
      <c r="BU231" s="534"/>
    </row>
    <row r="232" spans="1:73" ht="21">
      <c r="A232" s="150"/>
      <c r="B232" s="150"/>
      <c r="C232" s="150"/>
      <c r="D232" s="150"/>
      <c r="E232" s="150"/>
      <c r="F232" s="150"/>
      <c r="G232" s="150"/>
      <c r="H232" s="150"/>
      <c r="I232" s="529"/>
      <c r="J232" s="530"/>
      <c r="K232" s="530"/>
      <c r="L232" s="530"/>
      <c r="M232" s="530"/>
      <c r="N232" s="530"/>
      <c r="O232" s="530"/>
      <c r="P232" s="530"/>
      <c r="Q232" s="530"/>
      <c r="R232" s="530"/>
      <c r="S232" s="530"/>
      <c r="T232" s="530"/>
      <c r="U232" s="531"/>
      <c r="V232" s="529"/>
      <c r="W232" s="530"/>
      <c r="X232" s="530"/>
      <c r="Y232" s="530"/>
      <c r="Z232" s="530"/>
      <c r="AA232" s="530"/>
      <c r="AB232" s="530"/>
      <c r="AC232" s="530"/>
      <c r="AD232" s="530"/>
      <c r="AE232" s="530"/>
      <c r="AF232" s="530"/>
      <c r="AG232" s="530"/>
      <c r="AH232" s="531"/>
      <c r="AI232" s="532"/>
      <c r="AJ232" s="533"/>
      <c r="AK232" s="533"/>
      <c r="AL232" s="533"/>
      <c r="AM232" s="533"/>
      <c r="AN232" s="533"/>
      <c r="AO232" s="533"/>
      <c r="AP232" s="533"/>
      <c r="AQ232" s="533"/>
      <c r="AR232" s="533"/>
      <c r="AS232" s="533"/>
      <c r="AT232" s="533"/>
      <c r="AU232" s="533"/>
      <c r="AV232" s="533"/>
      <c r="AW232" s="533"/>
      <c r="AX232" s="533"/>
      <c r="AY232" s="533"/>
      <c r="AZ232" s="533"/>
      <c r="BA232" s="533"/>
      <c r="BB232" s="533"/>
      <c r="BC232" s="533"/>
      <c r="BD232" s="533"/>
      <c r="BE232" s="533"/>
      <c r="BF232" s="533"/>
      <c r="BG232" s="533"/>
      <c r="BH232" s="533"/>
      <c r="BI232" s="533"/>
      <c r="BJ232" s="533"/>
      <c r="BK232" s="533"/>
      <c r="BL232" s="533"/>
      <c r="BM232" s="533"/>
      <c r="BN232" s="533"/>
      <c r="BO232" s="533"/>
      <c r="BP232" s="533"/>
      <c r="BQ232" s="533"/>
      <c r="BR232" s="533"/>
      <c r="BS232" s="533"/>
      <c r="BT232" s="533"/>
      <c r="BU232" s="534"/>
    </row>
    <row r="233" spans="1:73" ht="21">
      <c r="A233" s="150"/>
      <c r="B233" s="150"/>
      <c r="C233" s="150"/>
      <c r="D233" s="150"/>
      <c r="E233" s="150"/>
      <c r="F233" s="150"/>
      <c r="G233" s="150"/>
      <c r="H233" s="150"/>
      <c r="I233" s="529"/>
      <c r="J233" s="530"/>
      <c r="K233" s="530"/>
      <c r="L233" s="530"/>
      <c r="M233" s="530"/>
      <c r="N233" s="530"/>
      <c r="O233" s="530"/>
      <c r="P233" s="530"/>
      <c r="Q233" s="530"/>
      <c r="R233" s="530"/>
      <c r="S233" s="530"/>
      <c r="T233" s="530"/>
      <c r="U233" s="531"/>
      <c r="V233" s="529"/>
      <c r="W233" s="530"/>
      <c r="X233" s="530"/>
      <c r="Y233" s="530"/>
      <c r="Z233" s="530"/>
      <c r="AA233" s="530"/>
      <c r="AB233" s="530"/>
      <c r="AC233" s="530"/>
      <c r="AD233" s="530"/>
      <c r="AE233" s="530"/>
      <c r="AF233" s="530"/>
      <c r="AG233" s="530"/>
      <c r="AH233" s="531"/>
      <c r="AI233" s="532"/>
      <c r="AJ233" s="533"/>
      <c r="AK233" s="533"/>
      <c r="AL233" s="533"/>
      <c r="AM233" s="533"/>
      <c r="AN233" s="533"/>
      <c r="AO233" s="533"/>
      <c r="AP233" s="533"/>
      <c r="AQ233" s="533"/>
      <c r="AR233" s="533"/>
      <c r="AS233" s="533"/>
      <c r="AT233" s="533"/>
      <c r="AU233" s="533"/>
      <c r="AV233" s="533"/>
      <c r="AW233" s="533"/>
      <c r="AX233" s="533"/>
      <c r="AY233" s="533"/>
      <c r="AZ233" s="533"/>
      <c r="BA233" s="533"/>
      <c r="BB233" s="533"/>
      <c r="BC233" s="533"/>
      <c r="BD233" s="533"/>
      <c r="BE233" s="533"/>
      <c r="BF233" s="533"/>
      <c r="BG233" s="533"/>
      <c r="BH233" s="533"/>
      <c r="BI233" s="533"/>
      <c r="BJ233" s="533"/>
      <c r="BK233" s="533"/>
      <c r="BL233" s="533"/>
      <c r="BM233" s="533"/>
      <c r="BN233" s="533"/>
      <c r="BO233" s="533"/>
      <c r="BP233" s="533"/>
      <c r="BQ233" s="533"/>
      <c r="BR233" s="533"/>
      <c r="BS233" s="533"/>
      <c r="BT233" s="533"/>
      <c r="BU233" s="534"/>
    </row>
    <row r="234" spans="1:73" ht="21">
      <c r="A234" s="150"/>
      <c r="B234" s="150"/>
      <c r="C234" s="150"/>
      <c r="D234" s="150"/>
      <c r="E234" s="150"/>
      <c r="F234" s="150"/>
      <c r="G234" s="150"/>
      <c r="H234" s="150"/>
      <c r="I234" s="529"/>
      <c r="J234" s="530"/>
      <c r="K234" s="530"/>
      <c r="L234" s="530"/>
      <c r="M234" s="530"/>
      <c r="N234" s="530"/>
      <c r="O234" s="530"/>
      <c r="P234" s="530"/>
      <c r="Q234" s="530"/>
      <c r="R234" s="530"/>
      <c r="S234" s="530"/>
      <c r="T234" s="530"/>
      <c r="U234" s="531"/>
      <c r="V234" s="529"/>
      <c r="W234" s="530"/>
      <c r="X234" s="530"/>
      <c r="Y234" s="530"/>
      <c r="Z234" s="530"/>
      <c r="AA234" s="530"/>
      <c r="AB234" s="530"/>
      <c r="AC234" s="530"/>
      <c r="AD234" s="530"/>
      <c r="AE234" s="530"/>
      <c r="AF234" s="530"/>
      <c r="AG234" s="530"/>
      <c r="AH234" s="531"/>
      <c r="AI234" s="532"/>
      <c r="AJ234" s="533"/>
      <c r="AK234" s="533"/>
      <c r="AL234" s="533"/>
      <c r="AM234" s="533"/>
      <c r="AN234" s="533"/>
      <c r="AO234" s="533"/>
      <c r="AP234" s="533"/>
      <c r="AQ234" s="533"/>
      <c r="AR234" s="533"/>
      <c r="AS234" s="533"/>
      <c r="AT234" s="533"/>
      <c r="AU234" s="533"/>
      <c r="AV234" s="533"/>
      <c r="AW234" s="533"/>
      <c r="AX234" s="533"/>
      <c r="AY234" s="533"/>
      <c r="AZ234" s="533"/>
      <c r="BA234" s="533"/>
      <c r="BB234" s="533"/>
      <c r="BC234" s="533"/>
      <c r="BD234" s="533"/>
      <c r="BE234" s="533"/>
      <c r="BF234" s="533"/>
      <c r="BG234" s="533"/>
      <c r="BH234" s="533"/>
      <c r="BI234" s="533"/>
      <c r="BJ234" s="533"/>
      <c r="BK234" s="533"/>
      <c r="BL234" s="533"/>
      <c r="BM234" s="533"/>
      <c r="BN234" s="533"/>
      <c r="BO234" s="533"/>
      <c r="BP234" s="533"/>
      <c r="BQ234" s="533"/>
      <c r="BR234" s="533"/>
      <c r="BS234" s="533"/>
      <c r="BT234" s="533"/>
      <c r="BU234" s="534"/>
    </row>
    <row r="235" spans="1:73" ht="21">
      <c r="A235" s="150"/>
      <c r="B235" s="150"/>
      <c r="C235" s="150"/>
      <c r="D235" s="150"/>
      <c r="E235" s="150"/>
      <c r="F235" s="150"/>
      <c r="G235" s="150"/>
      <c r="H235" s="150"/>
      <c r="I235" s="529"/>
      <c r="J235" s="530"/>
      <c r="K235" s="530"/>
      <c r="L235" s="530"/>
      <c r="M235" s="530"/>
      <c r="N235" s="530"/>
      <c r="O235" s="530"/>
      <c r="P235" s="530"/>
      <c r="Q235" s="530"/>
      <c r="R235" s="530"/>
      <c r="S235" s="530"/>
      <c r="T235" s="530"/>
      <c r="U235" s="531"/>
      <c r="V235" s="529"/>
      <c r="W235" s="530"/>
      <c r="X235" s="530"/>
      <c r="Y235" s="530"/>
      <c r="Z235" s="530"/>
      <c r="AA235" s="530"/>
      <c r="AB235" s="530"/>
      <c r="AC235" s="530"/>
      <c r="AD235" s="530"/>
      <c r="AE235" s="530"/>
      <c r="AF235" s="530"/>
      <c r="AG235" s="530"/>
      <c r="AH235" s="531"/>
      <c r="AI235" s="532"/>
      <c r="AJ235" s="533"/>
      <c r="AK235" s="533"/>
      <c r="AL235" s="533"/>
      <c r="AM235" s="533"/>
      <c r="AN235" s="533"/>
      <c r="AO235" s="533"/>
      <c r="AP235" s="533"/>
      <c r="AQ235" s="533"/>
      <c r="AR235" s="533"/>
      <c r="AS235" s="533"/>
      <c r="AT235" s="533"/>
      <c r="AU235" s="533"/>
      <c r="AV235" s="533"/>
      <c r="AW235" s="533"/>
      <c r="AX235" s="533"/>
      <c r="AY235" s="533"/>
      <c r="AZ235" s="533"/>
      <c r="BA235" s="533"/>
      <c r="BB235" s="533"/>
      <c r="BC235" s="533"/>
      <c r="BD235" s="533"/>
      <c r="BE235" s="533"/>
      <c r="BF235" s="533"/>
      <c r="BG235" s="533"/>
      <c r="BH235" s="533"/>
      <c r="BI235" s="533"/>
      <c r="BJ235" s="533"/>
      <c r="BK235" s="533"/>
      <c r="BL235" s="533"/>
      <c r="BM235" s="533"/>
      <c r="BN235" s="533"/>
      <c r="BO235" s="533"/>
      <c r="BP235" s="533"/>
      <c r="BQ235" s="533"/>
      <c r="BR235" s="533"/>
      <c r="BS235" s="533"/>
      <c r="BT235" s="533"/>
      <c r="BU235" s="534"/>
    </row>
    <row r="236" spans="1:73" ht="21">
      <c r="A236" s="150"/>
      <c r="B236" s="150"/>
      <c r="C236" s="150"/>
      <c r="D236" s="150"/>
      <c r="E236" s="150"/>
      <c r="F236" s="150"/>
      <c r="G236" s="150"/>
      <c r="H236" s="150"/>
      <c r="I236" s="529"/>
      <c r="J236" s="530"/>
      <c r="K236" s="530"/>
      <c r="L236" s="530"/>
      <c r="M236" s="530"/>
      <c r="N236" s="530"/>
      <c r="O236" s="530"/>
      <c r="P236" s="530"/>
      <c r="Q236" s="530"/>
      <c r="R236" s="530"/>
      <c r="S236" s="530"/>
      <c r="T236" s="530"/>
      <c r="U236" s="531"/>
      <c r="V236" s="529"/>
      <c r="W236" s="530"/>
      <c r="X236" s="530"/>
      <c r="Y236" s="530"/>
      <c r="Z236" s="530"/>
      <c r="AA236" s="530"/>
      <c r="AB236" s="530"/>
      <c r="AC236" s="530"/>
      <c r="AD236" s="530"/>
      <c r="AE236" s="530"/>
      <c r="AF236" s="530"/>
      <c r="AG236" s="530"/>
      <c r="AH236" s="531"/>
      <c r="AI236" s="532"/>
      <c r="AJ236" s="533"/>
      <c r="AK236" s="533"/>
      <c r="AL236" s="533"/>
      <c r="AM236" s="533"/>
      <c r="AN236" s="533"/>
      <c r="AO236" s="533"/>
      <c r="AP236" s="533"/>
      <c r="AQ236" s="533"/>
      <c r="AR236" s="533"/>
      <c r="AS236" s="533"/>
      <c r="AT236" s="533"/>
      <c r="AU236" s="533"/>
      <c r="AV236" s="533"/>
      <c r="AW236" s="533"/>
      <c r="AX236" s="533"/>
      <c r="AY236" s="533"/>
      <c r="AZ236" s="533"/>
      <c r="BA236" s="533"/>
      <c r="BB236" s="533"/>
      <c r="BC236" s="533"/>
      <c r="BD236" s="533"/>
      <c r="BE236" s="533"/>
      <c r="BF236" s="533"/>
      <c r="BG236" s="533"/>
      <c r="BH236" s="533"/>
      <c r="BI236" s="533"/>
      <c r="BJ236" s="533"/>
      <c r="BK236" s="533"/>
      <c r="BL236" s="533"/>
      <c r="BM236" s="533"/>
      <c r="BN236" s="533"/>
      <c r="BO236" s="533"/>
      <c r="BP236" s="533"/>
      <c r="BQ236" s="533"/>
      <c r="BR236" s="533"/>
      <c r="BS236" s="533"/>
      <c r="BT236" s="533"/>
      <c r="BU236" s="534"/>
    </row>
    <row r="237" spans="1:73" ht="21">
      <c r="A237" s="150"/>
      <c r="B237" s="150"/>
      <c r="C237" s="150"/>
      <c r="D237" s="150"/>
      <c r="E237" s="150"/>
      <c r="F237" s="150"/>
      <c r="G237" s="150"/>
      <c r="H237" s="150"/>
      <c r="I237" s="529"/>
      <c r="J237" s="530"/>
      <c r="K237" s="530"/>
      <c r="L237" s="530"/>
      <c r="M237" s="530"/>
      <c r="N237" s="530"/>
      <c r="O237" s="530"/>
      <c r="P237" s="530"/>
      <c r="Q237" s="530"/>
      <c r="R237" s="530"/>
      <c r="S237" s="530"/>
      <c r="T237" s="530"/>
      <c r="U237" s="531"/>
      <c r="V237" s="529"/>
      <c r="W237" s="530"/>
      <c r="X237" s="530"/>
      <c r="Y237" s="530"/>
      <c r="Z237" s="530"/>
      <c r="AA237" s="530"/>
      <c r="AB237" s="530"/>
      <c r="AC237" s="530"/>
      <c r="AD237" s="530"/>
      <c r="AE237" s="530"/>
      <c r="AF237" s="530"/>
      <c r="AG237" s="530"/>
      <c r="AH237" s="531"/>
      <c r="AI237" s="532"/>
      <c r="AJ237" s="533"/>
      <c r="AK237" s="533"/>
      <c r="AL237" s="533"/>
      <c r="AM237" s="533"/>
      <c r="AN237" s="533"/>
      <c r="AO237" s="533"/>
      <c r="AP237" s="533"/>
      <c r="AQ237" s="533"/>
      <c r="AR237" s="533"/>
      <c r="AS237" s="533"/>
      <c r="AT237" s="533"/>
      <c r="AU237" s="533"/>
      <c r="AV237" s="533"/>
      <c r="AW237" s="533"/>
      <c r="AX237" s="533"/>
      <c r="AY237" s="533"/>
      <c r="AZ237" s="533"/>
      <c r="BA237" s="533"/>
      <c r="BB237" s="533"/>
      <c r="BC237" s="533"/>
      <c r="BD237" s="533"/>
      <c r="BE237" s="533"/>
      <c r="BF237" s="533"/>
      <c r="BG237" s="533"/>
      <c r="BH237" s="533"/>
      <c r="BI237" s="533"/>
      <c r="BJ237" s="533"/>
      <c r="BK237" s="533"/>
      <c r="BL237" s="533"/>
      <c r="BM237" s="533"/>
      <c r="BN237" s="533"/>
      <c r="BO237" s="533"/>
      <c r="BP237" s="533"/>
      <c r="BQ237" s="533"/>
      <c r="BR237" s="533"/>
      <c r="BS237" s="533"/>
      <c r="BT237" s="533"/>
      <c r="BU237" s="534"/>
    </row>
    <row r="238" spans="1:73" ht="21">
      <c r="A238" s="150"/>
      <c r="B238" s="150"/>
      <c r="C238" s="150"/>
      <c r="D238" s="150"/>
      <c r="E238" s="150"/>
      <c r="F238" s="150"/>
      <c r="G238" s="150"/>
      <c r="H238" s="150"/>
      <c r="I238" s="529"/>
      <c r="J238" s="530"/>
      <c r="K238" s="530"/>
      <c r="L238" s="530"/>
      <c r="M238" s="530"/>
      <c r="N238" s="530"/>
      <c r="O238" s="530"/>
      <c r="P238" s="530"/>
      <c r="Q238" s="530"/>
      <c r="R238" s="530"/>
      <c r="S238" s="530"/>
      <c r="T238" s="530"/>
      <c r="U238" s="531"/>
      <c r="V238" s="529"/>
      <c r="W238" s="530"/>
      <c r="X238" s="530"/>
      <c r="Y238" s="530"/>
      <c r="Z238" s="530"/>
      <c r="AA238" s="530"/>
      <c r="AB238" s="530"/>
      <c r="AC238" s="530"/>
      <c r="AD238" s="530"/>
      <c r="AE238" s="530"/>
      <c r="AF238" s="530"/>
      <c r="AG238" s="530"/>
      <c r="AH238" s="531"/>
      <c r="AI238" s="532"/>
      <c r="AJ238" s="533"/>
      <c r="AK238" s="533"/>
      <c r="AL238" s="533"/>
      <c r="AM238" s="533"/>
      <c r="AN238" s="533"/>
      <c r="AO238" s="533"/>
      <c r="AP238" s="533"/>
      <c r="AQ238" s="533"/>
      <c r="AR238" s="533"/>
      <c r="AS238" s="533"/>
      <c r="AT238" s="533"/>
      <c r="AU238" s="533"/>
      <c r="AV238" s="533"/>
      <c r="AW238" s="533"/>
      <c r="AX238" s="533"/>
      <c r="AY238" s="533"/>
      <c r="AZ238" s="533"/>
      <c r="BA238" s="533"/>
      <c r="BB238" s="533"/>
      <c r="BC238" s="533"/>
      <c r="BD238" s="533"/>
      <c r="BE238" s="533"/>
      <c r="BF238" s="533"/>
      <c r="BG238" s="533"/>
      <c r="BH238" s="533"/>
      <c r="BI238" s="533"/>
      <c r="BJ238" s="533"/>
      <c r="BK238" s="533"/>
      <c r="BL238" s="533"/>
      <c r="BM238" s="533"/>
      <c r="BN238" s="533"/>
      <c r="BO238" s="533"/>
      <c r="BP238" s="533"/>
      <c r="BQ238" s="533"/>
      <c r="BR238" s="533"/>
      <c r="BS238" s="533"/>
      <c r="BT238" s="533"/>
      <c r="BU238" s="534"/>
    </row>
    <row r="239" spans="1:73" ht="21">
      <c r="A239" s="150"/>
      <c r="B239" s="150"/>
      <c r="C239" s="150"/>
      <c r="D239" s="150"/>
      <c r="E239" s="150"/>
      <c r="F239" s="150"/>
      <c r="G239" s="150"/>
      <c r="H239" s="150"/>
      <c r="I239" s="529"/>
      <c r="J239" s="530"/>
      <c r="K239" s="530"/>
      <c r="L239" s="530"/>
      <c r="M239" s="530"/>
      <c r="N239" s="530"/>
      <c r="O239" s="530"/>
      <c r="P239" s="530"/>
      <c r="Q239" s="530"/>
      <c r="R239" s="530"/>
      <c r="S239" s="530"/>
      <c r="T239" s="530"/>
      <c r="U239" s="531"/>
      <c r="V239" s="529"/>
      <c r="W239" s="530"/>
      <c r="X239" s="530"/>
      <c r="Y239" s="530"/>
      <c r="Z239" s="530"/>
      <c r="AA239" s="530"/>
      <c r="AB239" s="530"/>
      <c r="AC239" s="530"/>
      <c r="AD239" s="530"/>
      <c r="AE239" s="530"/>
      <c r="AF239" s="530"/>
      <c r="AG239" s="530"/>
      <c r="AH239" s="531"/>
      <c r="AI239" s="532"/>
      <c r="AJ239" s="533"/>
      <c r="AK239" s="533"/>
      <c r="AL239" s="533"/>
      <c r="AM239" s="533"/>
      <c r="AN239" s="533"/>
      <c r="AO239" s="533"/>
      <c r="AP239" s="533"/>
      <c r="AQ239" s="533"/>
      <c r="AR239" s="533"/>
      <c r="AS239" s="533"/>
      <c r="AT239" s="533"/>
      <c r="AU239" s="533"/>
      <c r="AV239" s="533"/>
      <c r="AW239" s="533"/>
      <c r="AX239" s="533"/>
      <c r="AY239" s="533"/>
      <c r="AZ239" s="533"/>
      <c r="BA239" s="533"/>
      <c r="BB239" s="533"/>
      <c r="BC239" s="533"/>
      <c r="BD239" s="533"/>
      <c r="BE239" s="533"/>
      <c r="BF239" s="533"/>
      <c r="BG239" s="533"/>
      <c r="BH239" s="533"/>
      <c r="BI239" s="533"/>
      <c r="BJ239" s="533"/>
      <c r="BK239" s="533"/>
      <c r="BL239" s="533"/>
      <c r="BM239" s="533"/>
      <c r="BN239" s="533"/>
      <c r="BO239" s="533"/>
      <c r="BP239" s="533"/>
      <c r="BQ239" s="533"/>
      <c r="BR239" s="533"/>
      <c r="BS239" s="533"/>
      <c r="BT239" s="533"/>
      <c r="BU239" s="534"/>
    </row>
    <row r="240" spans="1:73" ht="21">
      <c r="A240" s="150"/>
      <c r="B240" s="150"/>
      <c r="C240" s="150"/>
      <c r="D240" s="150"/>
      <c r="E240" s="150"/>
      <c r="F240" s="150"/>
      <c r="G240" s="150"/>
      <c r="H240" s="150"/>
      <c r="I240" s="529"/>
      <c r="J240" s="530"/>
      <c r="K240" s="530"/>
      <c r="L240" s="530"/>
      <c r="M240" s="530"/>
      <c r="N240" s="530"/>
      <c r="O240" s="530"/>
      <c r="P240" s="530"/>
      <c r="Q240" s="530"/>
      <c r="R240" s="530"/>
      <c r="S240" s="530"/>
      <c r="T240" s="530"/>
      <c r="U240" s="531"/>
      <c r="V240" s="529"/>
      <c r="W240" s="530"/>
      <c r="X240" s="530"/>
      <c r="Y240" s="530"/>
      <c r="Z240" s="530"/>
      <c r="AA240" s="530"/>
      <c r="AB240" s="530"/>
      <c r="AC240" s="530"/>
      <c r="AD240" s="530"/>
      <c r="AE240" s="530"/>
      <c r="AF240" s="530"/>
      <c r="AG240" s="530"/>
      <c r="AH240" s="531"/>
      <c r="AI240" s="532"/>
      <c r="AJ240" s="533"/>
      <c r="AK240" s="533"/>
      <c r="AL240" s="533"/>
      <c r="AM240" s="533"/>
      <c r="AN240" s="533"/>
      <c r="AO240" s="533"/>
      <c r="AP240" s="533"/>
      <c r="AQ240" s="533"/>
      <c r="AR240" s="533"/>
      <c r="AS240" s="533"/>
      <c r="AT240" s="533"/>
      <c r="AU240" s="533"/>
      <c r="AV240" s="533"/>
      <c r="AW240" s="533"/>
      <c r="AX240" s="533"/>
      <c r="AY240" s="533"/>
      <c r="AZ240" s="533"/>
      <c r="BA240" s="533"/>
      <c r="BB240" s="533"/>
      <c r="BC240" s="533"/>
      <c r="BD240" s="533"/>
      <c r="BE240" s="533"/>
      <c r="BF240" s="533"/>
      <c r="BG240" s="533"/>
      <c r="BH240" s="533"/>
      <c r="BI240" s="533"/>
      <c r="BJ240" s="533"/>
      <c r="BK240" s="533"/>
      <c r="BL240" s="533"/>
      <c r="BM240" s="533"/>
      <c r="BN240" s="533"/>
      <c r="BO240" s="533"/>
      <c r="BP240" s="533"/>
      <c r="BQ240" s="533"/>
      <c r="BR240" s="533"/>
      <c r="BS240" s="533"/>
      <c r="BT240" s="533"/>
      <c r="BU240" s="534"/>
    </row>
    <row r="241" spans="1:73" ht="21">
      <c r="A241" s="150"/>
      <c r="B241" s="150"/>
      <c r="C241" s="150"/>
      <c r="D241" s="150"/>
      <c r="E241" s="150"/>
      <c r="F241" s="150"/>
      <c r="G241" s="150"/>
      <c r="H241" s="150"/>
      <c r="I241" s="529"/>
      <c r="J241" s="530"/>
      <c r="K241" s="530"/>
      <c r="L241" s="530"/>
      <c r="M241" s="530"/>
      <c r="N241" s="530"/>
      <c r="O241" s="530"/>
      <c r="P241" s="530"/>
      <c r="Q241" s="530"/>
      <c r="R241" s="530"/>
      <c r="S241" s="530"/>
      <c r="T241" s="530"/>
      <c r="U241" s="531"/>
      <c r="V241" s="529"/>
      <c r="W241" s="530"/>
      <c r="X241" s="530"/>
      <c r="Y241" s="530"/>
      <c r="Z241" s="530"/>
      <c r="AA241" s="530"/>
      <c r="AB241" s="530"/>
      <c r="AC241" s="530"/>
      <c r="AD241" s="530"/>
      <c r="AE241" s="530"/>
      <c r="AF241" s="530"/>
      <c r="AG241" s="530"/>
      <c r="AH241" s="531"/>
      <c r="AI241" s="532"/>
      <c r="AJ241" s="533"/>
      <c r="AK241" s="533"/>
      <c r="AL241" s="533"/>
      <c r="AM241" s="533"/>
      <c r="AN241" s="533"/>
      <c r="AO241" s="533"/>
      <c r="AP241" s="533"/>
      <c r="AQ241" s="533"/>
      <c r="AR241" s="533"/>
      <c r="AS241" s="533"/>
      <c r="AT241" s="533"/>
      <c r="AU241" s="533"/>
      <c r="AV241" s="533"/>
      <c r="AW241" s="533"/>
      <c r="AX241" s="533"/>
      <c r="AY241" s="533"/>
      <c r="AZ241" s="533"/>
      <c r="BA241" s="533"/>
      <c r="BB241" s="533"/>
      <c r="BC241" s="533"/>
      <c r="BD241" s="533"/>
      <c r="BE241" s="533"/>
      <c r="BF241" s="533"/>
      <c r="BG241" s="533"/>
      <c r="BH241" s="533"/>
      <c r="BI241" s="533"/>
      <c r="BJ241" s="533"/>
      <c r="BK241" s="533"/>
      <c r="BL241" s="533"/>
      <c r="BM241" s="533"/>
      <c r="BN241" s="533"/>
      <c r="BO241" s="533"/>
      <c r="BP241" s="533"/>
      <c r="BQ241" s="533"/>
      <c r="BR241" s="533"/>
      <c r="BS241" s="533"/>
      <c r="BT241" s="533"/>
      <c r="BU241" s="534"/>
    </row>
    <row r="242" spans="1:73" ht="21">
      <c r="A242" s="150"/>
      <c r="B242" s="150"/>
      <c r="C242" s="150"/>
      <c r="D242" s="150"/>
      <c r="E242" s="150"/>
      <c r="F242" s="150"/>
      <c r="G242" s="150"/>
      <c r="H242" s="150"/>
      <c r="I242" s="529"/>
      <c r="J242" s="530"/>
      <c r="K242" s="530"/>
      <c r="L242" s="530"/>
      <c r="M242" s="530"/>
      <c r="N242" s="530"/>
      <c r="O242" s="530"/>
      <c r="P242" s="530"/>
      <c r="Q242" s="530"/>
      <c r="R242" s="530"/>
      <c r="S242" s="530"/>
      <c r="T242" s="530"/>
      <c r="U242" s="531"/>
      <c r="V242" s="529"/>
      <c r="W242" s="530"/>
      <c r="X242" s="530"/>
      <c r="Y242" s="530"/>
      <c r="Z242" s="530"/>
      <c r="AA242" s="530"/>
      <c r="AB242" s="530"/>
      <c r="AC242" s="530"/>
      <c r="AD242" s="530"/>
      <c r="AE242" s="530"/>
      <c r="AF242" s="530"/>
      <c r="AG242" s="530"/>
      <c r="AH242" s="531"/>
      <c r="AI242" s="532"/>
      <c r="AJ242" s="533"/>
      <c r="AK242" s="533"/>
      <c r="AL242" s="533"/>
      <c r="AM242" s="533"/>
      <c r="AN242" s="533"/>
      <c r="AO242" s="533"/>
      <c r="AP242" s="533"/>
      <c r="AQ242" s="533"/>
      <c r="AR242" s="533"/>
      <c r="AS242" s="533"/>
      <c r="AT242" s="533"/>
      <c r="AU242" s="533"/>
      <c r="AV242" s="533"/>
      <c r="AW242" s="533"/>
      <c r="AX242" s="533"/>
      <c r="AY242" s="533"/>
      <c r="AZ242" s="533"/>
      <c r="BA242" s="533"/>
      <c r="BB242" s="533"/>
      <c r="BC242" s="533"/>
      <c r="BD242" s="533"/>
      <c r="BE242" s="533"/>
      <c r="BF242" s="533"/>
      <c r="BG242" s="533"/>
      <c r="BH242" s="533"/>
      <c r="BI242" s="533"/>
      <c r="BJ242" s="533"/>
      <c r="BK242" s="533"/>
      <c r="BL242" s="533"/>
      <c r="BM242" s="533"/>
      <c r="BN242" s="533"/>
      <c r="BO242" s="533"/>
      <c r="BP242" s="533"/>
      <c r="BQ242" s="533"/>
      <c r="BR242" s="533"/>
      <c r="BS242" s="533"/>
      <c r="BT242" s="533"/>
      <c r="BU242" s="534"/>
    </row>
    <row r="243" spans="1:73" ht="21">
      <c r="A243" s="150"/>
      <c r="B243" s="150"/>
      <c r="C243" s="150"/>
      <c r="D243" s="150"/>
      <c r="E243" s="150"/>
      <c r="F243" s="150"/>
      <c r="G243" s="150"/>
      <c r="H243" s="150"/>
      <c r="I243" s="529"/>
      <c r="J243" s="530"/>
      <c r="K243" s="530"/>
      <c r="L243" s="530"/>
      <c r="M243" s="530"/>
      <c r="N243" s="530"/>
      <c r="O243" s="530"/>
      <c r="P243" s="530"/>
      <c r="Q243" s="530"/>
      <c r="R243" s="530"/>
      <c r="S243" s="530"/>
      <c r="T243" s="530"/>
      <c r="U243" s="531"/>
      <c r="V243" s="529"/>
      <c r="W243" s="530"/>
      <c r="X243" s="530"/>
      <c r="Y243" s="530"/>
      <c r="Z243" s="530"/>
      <c r="AA243" s="530"/>
      <c r="AB243" s="530"/>
      <c r="AC243" s="530"/>
      <c r="AD243" s="530"/>
      <c r="AE243" s="530"/>
      <c r="AF243" s="530"/>
      <c r="AG243" s="530"/>
      <c r="AH243" s="531"/>
      <c r="AI243" s="532"/>
      <c r="AJ243" s="533"/>
      <c r="AK243" s="533"/>
      <c r="AL243" s="533"/>
      <c r="AM243" s="533"/>
      <c r="AN243" s="533"/>
      <c r="AO243" s="533"/>
      <c r="AP243" s="533"/>
      <c r="AQ243" s="533"/>
      <c r="AR243" s="533"/>
      <c r="AS243" s="533"/>
      <c r="AT243" s="533"/>
      <c r="AU243" s="533"/>
      <c r="AV243" s="533"/>
      <c r="AW243" s="533"/>
      <c r="AX243" s="533"/>
      <c r="AY243" s="533"/>
      <c r="AZ243" s="533"/>
      <c r="BA243" s="533"/>
      <c r="BB243" s="533"/>
      <c r="BC243" s="533"/>
      <c r="BD243" s="533"/>
      <c r="BE243" s="533"/>
      <c r="BF243" s="533"/>
      <c r="BG243" s="533"/>
      <c r="BH243" s="533"/>
      <c r="BI243" s="533"/>
      <c r="BJ243" s="533"/>
      <c r="BK243" s="533"/>
      <c r="BL243" s="533"/>
      <c r="BM243" s="533"/>
      <c r="BN243" s="533"/>
      <c r="BO243" s="533"/>
      <c r="BP243" s="533"/>
      <c r="BQ243" s="533"/>
      <c r="BR243" s="533"/>
      <c r="BS243" s="533"/>
      <c r="BT243" s="533"/>
      <c r="BU243" s="534"/>
    </row>
    <row r="244" spans="1:73" ht="21">
      <c r="A244" s="150"/>
      <c r="B244" s="150"/>
      <c r="C244" s="150"/>
      <c r="D244" s="150"/>
      <c r="E244" s="150"/>
      <c r="F244" s="150"/>
      <c r="G244" s="150"/>
      <c r="H244" s="150"/>
      <c r="I244" s="529"/>
      <c r="J244" s="530"/>
      <c r="K244" s="530"/>
      <c r="L244" s="530"/>
      <c r="M244" s="530"/>
      <c r="N244" s="530"/>
      <c r="O244" s="530"/>
      <c r="P244" s="530"/>
      <c r="Q244" s="530"/>
      <c r="R244" s="530"/>
      <c r="S244" s="530"/>
      <c r="T244" s="530"/>
      <c r="U244" s="531"/>
      <c r="V244" s="529"/>
      <c r="W244" s="530"/>
      <c r="X244" s="530"/>
      <c r="Y244" s="530"/>
      <c r="Z244" s="530"/>
      <c r="AA244" s="530"/>
      <c r="AB244" s="530"/>
      <c r="AC244" s="530"/>
      <c r="AD244" s="530"/>
      <c r="AE244" s="530"/>
      <c r="AF244" s="530"/>
      <c r="AG244" s="530"/>
      <c r="AH244" s="531"/>
      <c r="AI244" s="532"/>
      <c r="AJ244" s="533"/>
      <c r="AK244" s="533"/>
      <c r="AL244" s="533"/>
      <c r="AM244" s="533"/>
      <c r="AN244" s="533"/>
      <c r="AO244" s="533"/>
      <c r="AP244" s="533"/>
      <c r="AQ244" s="533"/>
      <c r="AR244" s="533"/>
      <c r="AS244" s="533"/>
      <c r="AT244" s="533"/>
      <c r="AU244" s="533"/>
      <c r="AV244" s="533"/>
      <c r="AW244" s="533"/>
      <c r="AX244" s="533"/>
      <c r="AY244" s="533"/>
      <c r="AZ244" s="533"/>
      <c r="BA244" s="533"/>
      <c r="BB244" s="533"/>
      <c r="BC244" s="533"/>
      <c r="BD244" s="533"/>
      <c r="BE244" s="533"/>
      <c r="BF244" s="533"/>
      <c r="BG244" s="533"/>
      <c r="BH244" s="533"/>
      <c r="BI244" s="533"/>
      <c r="BJ244" s="533"/>
      <c r="BK244" s="533"/>
      <c r="BL244" s="533"/>
      <c r="BM244" s="533"/>
      <c r="BN244" s="533"/>
      <c r="BO244" s="533"/>
      <c r="BP244" s="533"/>
      <c r="BQ244" s="533"/>
      <c r="BR244" s="533"/>
      <c r="BS244" s="533"/>
      <c r="BT244" s="533"/>
      <c r="BU244" s="534"/>
    </row>
    <row r="245" spans="1:73" ht="21">
      <c r="A245" s="150"/>
      <c r="B245" s="150"/>
      <c r="C245" s="150"/>
      <c r="D245" s="150"/>
      <c r="E245" s="150"/>
      <c r="F245" s="150"/>
      <c r="G245" s="150"/>
      <c r="H245" s="150"/>
      <c r="I245" s="529"/>
      <c r="J245" s="530"/>
      <c r="K245" s="530"/>
      <c r="L245" s="530"/>
      <c r="M245" s="530"/>
      <c r="N245" s="530"/>
      <c r="O245" s="530"/>
      <c r="P245" s="530"/>
      <c r="Q245" s="530"/>
      <c r="R245" s="530"/>
      <c r="S245" s="530"/>
      <c r="T245" s="530"/>
      <c r="U245" s="531"/>
      <c r="V245" s="529"/>
      <c r="W245" s="530"/>
      <c r="X245" s="530"/>
      <c r="Y245" s="530"/>
      <c r="Z245" s="530"/>
      <c r="AA245" s="530"/>
      <c r="AB245" s="530"/>
      <c r="AC245" s="530"/>
      <c r="AD245" s="530"/>
      <c r="AE245" s="530"/>
      <c r="AF245" s="530"/>
      <c r="AG245" s="530"/>
      <c r="AH245" s="531"/>
      <c r="AI245" s="532"/>
      <c r="AJ245" s="533"/>
      <c r="AK245" s="533"/>
      <c r="AL245" s="533"/>
      <c r="AM245" s="533"/>
      <c r="AN245" s="533"/>
      <c r="AO245" s="533"/>
      <c r="AP245" s="533"/>
      <c r="AQ245" s="533"/>
      <c r="AR245" s="533"/>
      <c r="AS245" s="533"/>
      <c r="AT245" s="533"/>
      <c r="AU245" s="533"/>
      <c r="AV245" s="533"/>
      <c r="AW245" s="533"/>
      <c r="AX245" s="533"/>
      <c r="AY245" s="533"/>
      <c r="AZ245" s="533"/>
      <c r="BA245" s="533"/>
      <c r="BB245" s="533"/>
      <c r="BC245" s="533"/>
      <c r="BD245" s="533"/>
      <c r="BE245" s="533"/>
      <c r="BF245" s="533"/>
      <c r="BG245" s="533"/>
      <c r="BH245" s="533"/>
      <c r="BI245" s="533"/>
      <c r="BJ245" s="533"/>
      <c r="BK245" s="533"/>
      <c r="BL245" s="533"/>
      <c r="BM245" s="533"/>
      <c r="BN245" s="533"/>
      <c r="BO245" s="533"/>
      <c r="BP245" s="533"/>
      <c r="BQ245" s="533"/>
      <c r="BR245" s="533"/>
      <c r="BS245" s="533"/>
      <c r="BT245" s="533"/>
      <c r="BU245" s="534"/>
    </row>
    <row r="246" spans="1:73" ht="21">
      <c r="A246" s="150"/>
      <c r="B246" s="150"/>
      <c r="C246" s="150"/>
      <c r="D246" s="150"/>
      <c r="E246" s="150"/>
      <c r="F246" s="150"/>
      <c r="G246" s="150"/>
      <c r="H246" s="150"/>
      <c r="I246" s="544"/>
      <c r="J246" s="545"/>
      <c r="K246" s="545"/>
      <c r="L246" s="545"/>
      <c r="M246" s="545"/>
      <c r="N246" s="545"/>
      <c r="O246" s="545"/>
      <c r="P246" s="545"/>
      <c r="Q246" s="545"/>
      <c r="R246" s="545"/>
      <c r="S246" s="545"/>
      <c r="T246" s="545"/>
      <c r="U246" s="546"/>
      <c r="V246" s="544"/>
      <c r="W246" s="545"/>
      <c r="X246" s="545"/>
      <c r="Y246" s="545"/>
      <c r="Z246" s="545"/>
      <c r="AA246" s="545"/>
      <c r="AB246" s="545"/>
      <c r="AC246" s="545"/>
      <c r="AD246" s="545"/>
      <c r="AE246" s="545"/>
      <c r="AF246" s="545"/>
      <c r="AG246" s="545"/>
      <c r="AH246" s="546"/>
      <c r="AI246" s="547"/>
      <c r="AJ246" s="548"/>
      <c r="AK246" s="548"/>
      <c r="AL246" s="548"/>
      <c r="AM246" s="548"/>
      <c r="AN246" s="548"/>
      <c r="AO246" s="548"/>
      <c r="AP246" s="548"/>
      <c r="AQ246" s="548"/>
      <c r="AR246" s="548"/>
      <c r="AS246" s="548"/>
      <c r="AT246" s="548"/>
      <c r="AU246" s="548"/>
      <c r="AV246" s="548"/>
      <c r="AW246" s="548"/>
      <c r="AX246" s="548"/>
      <c r="AY246" s="548"/>
      <c r="AZ246" s="548"/>
      <c r="BA246" s="548"/>
      <c r="BB246" s="548"/>
      <c r="BC246" s="548"/>
      <c r="BD246" s="548"/>
      <c r="BE246" s="548"/>
      <c r="BF246" s="548"/>
      <c r="BG246" s="548"/>
      <c r="BH246" s="548"/>
      <c r="BI246" s="548"/>
      <c r="BJ246" s="548"/>
      <c r="BK246" s="548"/>
      <c r="BL246" s="548"/>
      <c r="BM246" s="548"/>
      <c r="BN246" s="548"/>
      <c r="BO246" s="548"/>
      <c r="BP246" s="548"/>
      <c r="BQ246" s="548"/>
      <c r="BR246" s="548"/>
      <c r="BS246" s="548"/>
      <c r="BT246" s="548"/>
      <c r="BU246" s="549"/>
    </row>
    <row r="247" spans="1:73" ht="23.25">
      <c r="I247" s="550" t="s">
        <v>656</v>
      </c>
      <c r="J247" s="550"/>
      <c r="K247" s="550"/>
      <c r="L247" s="550"/>
      <c r="M247" s="550"/>
      <c r="N247" s="550"/>
      <c r="O247" s="550"/>
      <c r="P247" s="550"/>
      <c r="Q247" s="550"/>
      <c r="R247" s="550"/>
      <c r="S247" s="550"/>
      <c r="T247" s="550"/>
      <c r="U247" s="550"/>
      <c r="V247" s="551" t="s">
        <v>657</v>
      </c>
      <c r="W247" s="551"/>
      <c r="X247" s="551"/>
      <c r="Y247" s="551"/>
      <c r="Z247" s="551"/>
      <c r="AA247" s="551"/>
      <c r="AB247" s="551"/>
      <c r="AC247" s="551"/>
      <c r="AD247" s="551"/>
      <c r="AE247" s="551"/>
      <c r="AF247" s="551"/>
      <c r="AG247" s="551"/>
      <c r="AH247" s="551"/>
      <c r="AI247" s="551" t="s">
        <v>709</v>
      </c>
      <c r="AJ247" s="551"/>
      <c r="AK247" s="551"/>
      <c r="AL247" s="551"/>
      <c r="AM247" s="551"/>
      <c r="AN247" s="551"/>
      <c r="AO247" s="551"/>
      <c r="AP247" s="551"/>
      <c r="AQ247" s="551"/>
      <c r="AR247" s="551"/>
      <c r="AS247" s="551"/>
      <c r="AT247" s="551"/>
      <c r="AU247" s="551"/>
      <c r="AV247" s="551"/>
      <c r="AW247" s="551"/>
      <c r="AX247" s="551"/>
      <c r="AY247" s="551"/>
      <c r="AZ247" s="551"/>
      <c r="BA247" s="551"/>
      <c r="BB247" s="551"/>
      <c r="BC247" s="551"/>
      <c r="BD247" s="551"/>
      <c r="BE247" s="551"/>
      <c r="BF247" s="551"/>
      <c r="BG247" s="551"/>
      <c r="BH247" s="551"/>
      <c r="BI247" s="551"/>
      <c r="BJ247" s="551"/>
      <c r="BK247" s="551"/>
      <c r="BL247" s="551"/>
      <c r="BM247" s="551"/>
      <c r="BN247" s="551"/>
      <c r="BO247" s="551"/>
      <c r="BP247" s="551"/>
      <c r="BQ247" s="551"/>
      <c r="BR247" s="551"/>
      <c r="BS247" s="551"/>
      <c r="BT247" s="551"/>
      <c r="BU247" s="551"/>
    </row>
    <row r="248" spans="1:73" ht="21">
      <c r="A248" s="150"/>
      <c r="B248" s="150"/>
      <c r="C248" s="150"/>
      <c r="D248" s="150"/>
      <c r="E248" s="150"/>
      <c r="F248" s="150"/>
      <c r="G248" s="150"/>
      <c r="H248" s="150"/>
      <c r="I248" s="552"/>
      <c r="J248" s="553"/>
      <c r="K248" s="553"/>
      <c r="L248" s="553"/>
      <c r="M248" s="553"/>
      <c r="N248" s="553"/>
      <c r="O248" s="553"/>
      <c r="P248" s="553"/>
      <c r="Q248" s="553"/>
      <c r="R248" s="553"/>
      <c r="S248" s="553"/>
      <c r="T248" s="553"/>
      <c r="U248" s="554"/>
      <c r="V248" s="552"/>
      <c r="W248" s="553"/>
      <c r="X248" s="553"/>
      <c r="Y248" s="553"/>
      <c r="Z248" s="553"/>
      <c r="AA248" s="553"/>
      <c r="AB248" s="553"/>
      <c r="AC248" s="553"/>
      <c r="AD248" s="553"/>
      <c r="AE248" s="553"/>
      <c r="AF248" s="553"/>
      <c r="AG248" s="553"/>
      <c r="AH248" s="554"/>
      <c r="AI248" s="556"/>
      <c r="AJ248" s="557"/>
      <c r="AK248" s="557"/>
      <c r="AL248" s="557"/>
      <c r="AM248" s="557"/>
      <c r="AN248" s="557"/>
      <c r="AO248" s="557"/>
      <c r="AP248" s="557"/>
      <c r="AQ248" s="557"/>
      <c r="AR248" s="557"/>
      <c r="AS248" s="557"/>
      <c r="AT248" s="557"/>
      <c r="AU248" s="557"/>
      <c r="AV248" s="557"/>
      <c r="AW248" s="557"/>
      <c r="AX248" s="557"/>
      <c r="AY248" s="557"/>
      <c r="AZ248" s="557"/>
      <c r="BA248" s="557"/>
      <c r="BB248" s="557"/>
      <c r="BC248" s="557"/>
      <c r="BD248" s="557"/>
      <c r="BE248" s="557"/>
      <c r="BF248" s="557"/>
      <c r="BG248" s="557"/>
      <c r="BH248" s="557"/>
      <c r="BI248" s="557"/>
      <c r="BJ248" s="557"/>
      <c r="BK248" s="557"/>
      <c r="BL248" s="557"/>
      <c r="BM248" s="557"/>
      <c r="BN248" s="557"/>
      <c r="BO248" s="557"/>
      <c r="BP248" s="557"/>
      <c r="BQ248" s="557"/>
      <c r="BR248" s="557"/>
      <c r="BS248" s="557"/>
      <c r="BT248" s="557"/>
      <c r="BU248" s="558"/>
    </row>
    <row r="249" spans="1:73" ht="21">
      <c r="A249" s="150"/>
      <c r="B249" s="150"/>
      <c r="C249" s="150"/>
      <c r="D249" s="150"/>
      <c r="E249" s="150"/>
      <c r="F249" s="150"/>
      <c r="G249" s="150"/>
      <c r="H249" s="150"/>
      <c r="I249" s="529"/>
      <c r="J249" s="530"/>
      <c r="K249" s="530"/>
      <c r="L249" s="530"/>
      <c r="M249" s="530"/>
      <c r="N249" s="530"/>
      <c r="O249" s="530"/>
      <c r="P249" s="530"/>
      <c r="Q249" s="530"/>
      <c r="R249" s="530"/>
      <c r="S249" s="530"/>
      <c r="T249" s="530"/>
      <c r="U249" s="531"/>
      <c r="V249" s="529"/>
      <c r="W249" s="530"/>
      <c r="X249" s="530"/>
      <c r="Y249" s="530"/>
      <c r="Z249" s="530"/>
      <c r="AA249" s="530"/>
      <c r="AB249" s="530"/>
      <c r="AC249" s="530"/>
      <c r="AD249" s="530"/>
      <c r="AE249" s="530"/>
      <c r="AF249" s="530"/>
      <c r="AG249" s="530"/>
      <c r="AH249" s="531"/>
      <c r="AI249" s="532"/>
      <c r="AJ249" s="533"/>
      <c r="AK249" s="533"/>
      <c r="AL249" s="533"/>
      <c r="AM249" s="533"/>
      <c r="AN249" s="533"/>
      <c r="AO249" s="533"/>
      <c r="AP249" s="533"/>
      <c r="AQ249" s="533"/>
      <c r="AR249" s="533"/>
      <c r="AS249" s="533"/>
      <c r="AT249" s="533"/>
      <c r="AU249" s="533"/>
      <c r="AV249" s="533"/>
      <c r="AW249" s="533"/>
      <c r="AX249" s="533"/>
      <c r="AY249" s="533"/>
      <c r="AZ249" s="533"/>
      <c r="BA249" s="533"/>
      <c r="BB249" s="533"/>
      <c r="BC249" s="533"/>
      <c r="BD249" s="533"/>
      <c r="BE249" s="533"/>
      <c r="BF249" s="533"/>
      <c r="BG249" s="533"/>
      <c r="BH249" s="533"/>
      <c r="BI249" s="533"/>
      <c r="BJ249" s="533"/>
      <c r="BK249" s="533"/>
      <c r="BL249" s="533"/>
      <c r="BM249" s="533"/>
      <c r="BN249" s="533"/>
      <c r="BO249" s="533"/>
      <c r="BP249" s="533"/>
      <c r="BQ249" s="533"/>
      <c r="BR249" s="533"/>
      <c r="BS249" s="533"/>
      <c r="BT249" s="533"/>
      <c r="BU249" s="534"/>
    </row>
    <row r="250" spans="1:73" ht="21">
      <c r="A250" s="150"/>
      <c r="B250" s="150"/>
      <c r="C250" s="150"/>
      <c r="D250" s="150"/>
      <c r="E250" s="150"/>
      <c r="F250" s="150"/>
      <c r="G250" s="150"/>
      <c r="H250" s="150"/>
      <c r="I250" s="529"/>
      <c r="J250" s="530"/>
      <c r="K250" s="530"/>
      <c r="L250" s="530"/>
      <c r="M250" s="530"/>
      <c r="N250" s="530"/>
      <c r="O250" s="530"/>
      <c r="P250" s="530"/>
      <c r="Q250" s="530"/>
      <c r="R250" s="530"/>
      <c r="S250" s="530"/>
      <c r="T250" s="530"/>
      <c r="U250" s="531"/>
      <c r="V250" s="529"/>
      <c r="W250" s="530"/>
      <c r="X250" s="530"/>
      <c r="Y250" s="530"/>
      <c r="Z250" s="530"/>
      <c r="AA250" s="530"/>
      <c r="AB250" s="530"/>
      <c r="AC250" s="530"/>
      <c r="AD250" s="530"/>
      <c r="AE250" s="530"/>
      <c r="AF250" s="530"/>
      <c r="AG250" s="530"/>
      <c r="AH250" s="531"/>
      <c r="AI250" s="532"/>
      <c r="AJ250" s="533"/>
      <c r="AK250" s="533"/>
      <c r="AL250" s="533"/>
      <c r="AM250" s="533"/>
      <c r="AN250" s="533"/>
      <c r="AO250" s="533"/>
      <c r="AP250" s="533"/>
      <c r="AQ250" s="533"/>
      <c r="AR250" s="533"/>
      <c r="AS250" s="533"/>
      <c r="AT250" s="533"/>
      <c r="AU250" s="533"/>
      <c r="AV250" s="533"/>
      <c r="AW250" s="533"/>
      <c r="AX250" s="533"/>
      <c r="AY250" s="533"/>
      <c r="AZ250" s="533"/>
      <c r="BA250" s="533"/>
      <c r="BB250" s="533"/>
      <c r="BC250" s="533"/>
      <c r="BD250" s="533"/>
      <c r="BE250" s="533"/>
      <c r="BF250" s="533"/>
      <c r="BG250" s="533"/>
      <c r="BH250" s="533"/>
      <c r="BI250" s="533"/>
      <c r="BJ250" s="533"/>
      <c r="BK250" s="533"/>
      <c r="BL250" s="533"/>
      <c r="BM250" s="533"/>
      <c r="BN250" s="533"/>
      <c r="BO250" s="533"/>
      <c r="BP250" s="533"/>
      <c r="BQ250" s="533"/>
      <c r="BR250" s="533"/>
      <c r="BS250" s="533"/>
      <c r="BT250" s="533"/>
      <c r="BU250" s="534"/>
    </row>
    <row r="251" spans="1:73" ht="21">
      <c r="A251" s="150"/>
      <c r="B251" s="150"/>
      <c r="C251" s="150"/>
      <c r="D251" s="150"/>
      <c r="E251" s="150"/>
      <c r="F251" s="150"/>
      <c r="G251" s="150"/>
      <c r="H251" s="150"/>
      <c r="I251" s="529"/>
      <c r="J251" s="530"/>
      <c r="K251" s="530"/>
      <c r="L251" s="530"/>
      <c r="M251" s="530"/>
      <c r="N251" s="530"/>
      <c r="O251" s="530"/>
      <c r="P251" s="530"/>
      <c r="Q251" s="530"/>
      <c r="R251" s="530"/>
      <c r="S251" s="530"/>
      <c r="T251" s="530"/>
      <c r="U251" s="531"/>
      <c r="V251" s="529"/>
      <c r="W251" s="530"/>
      <c r="X251" s="530"/>
      <c r="Y251" s="530"/>
      <c r="Z251" s="530"/>
      <c r="AA251" s="530"/>
      <c r="AB251" s="530"/>
      <c r="AC251" s="530"/>
      <c r="AD251" s="530"/>
      <c r="AE251" s="530"/>
      <c r="AF251" s="530"/>
      <c r="AG251" s="530"/>
      <c r="AH251" s="531"/>
      <c r="AI251" s="532"/>
      <c r="AJ251" s="533"/>
      <c r="AK251" s="533"/>
      <c r="AL251" s="533"/>
      <c r="AM251" s="533"/>
      <c r="AN251" s="533"/>
      <c r="AO251" s="533"/>
      <c r="AP251" s="533"/>
      <c r="AQ251" s="533"/>
      <c r="AR251" s="533"/>
      <c r="AS251" s="533"/>
      <c r="AT251" s="533"/>
      <c r="AU251" s="533"/>
      <c r="AV251" s="533"/>
      <c r="AW251" s="533"/>
      <c r="AX251" s="533"/>
      <c r="AY251" s="533"/>
      <c r="AZ251" s="533"/>
      <c r="BA251" s="533"/>
      <c r="BB251" s="533"/>
      <c r="BC251" s="533"/>
      <c r="BD251" s="533"/>
      <c r="BE251" s="533"/>
      <c r="BF251" s="533"/>
      <c r="BG251" s="533"/>
      <c r="BH251" s="533"/>
      <c r="BI251" s="533"/>
      <c r="BJ251" s="533"/>
      <c r="BK251" s="533"/>
      <c r="BL251" s="533"/>
      <c r="BM251" s="533"/>
      <c r="BN251" s="533"/>
      <c r="BO251" s="533"/>
      <c r="BP251" s="533"/>
      <c r="BQ251" s="533"/>
      <c r="BR251" s="533"/>
      <c r="BS251" s="533"/>
      <c r="BT251" s="533"/>
      <c r="BU251" s="534"/>
    </row>
    <row r="252" spans="1:73" ht="21">
      <c r="A252" s="150"/>
      <c r="B252" s="150"/>
      <c r="C252" s="150"/>
      <c r="D252" s="150"/>
      <c r="E252" s="150"/>
      <c r="F252" s="150"/>
      <c r="G252" s="150"/>
      <c r="H252" s="150"/>
      <c r="I252" s="529"/>
      <c r="J252" s="530"/>
      <c r="K252" s="530"/>
      <c r="L252" s="530"/>
      <c r="M252" s="530"/>
      <c r="N252" s="530"/>
      <c r="O252" s="530"/>
      <c r="P252" s="530"/>
      <c r="Q252" s="530"/>
      <c r="R252" s="530"/>
      <c r="S252" s="530"/>
      <c r="T252" s="530"/>
      <c r="U252" s="531"/>
      <c r="V252" s="529"/>
      <c r="W252" s="530"/>
      <c r="X252" s="530"/>
      <c r="Y252" s="530"/>
      <c r="Z252" s="530"/>
      <c r="AA252" s="530"/>
      <c r="AB252" s="530"/>
      <c r="AC252" s="530"/>
      <c r="AD252" s="530"/>
      <c r="AE252" s="530"/>
      <c r="AF252" s="530"/>
      <c r="AG252" s="530"/>
      <c r="AH252" s="531"/>
      <c r="AI252" s="532"/>
      <c r="AJ252" s="533"/>
      <c r="AK252" s="533"/>
      <c r="AL252" s="533"/>
      <c r="AM252" s="533"/>
      <c r="AN252" s="533"/>
      <c r="AO252" s="533"/>
      <c r="AP252" s="533"/>
      <c r="AQ252" s="533"/>
      <c r="AR252" s="533"/>
      <c r="AS252" s="533"/>
      <c r="AT252" s="533"/>
      <c r="AU252" s="533"/>
      <c r="AV252" s="533"/>
      <c r="AW252" s="533"/>
      <c r="AX252" s="533"/>
      <c r="AY252" s="533"/>
      <c r="AZ252" s="533"/>
      <c r="BA252" s="533"/>
      <c r="BB252" s="533"/>
      <c r="BC252" s="533"/>
      <c r="BD252" s="533"/>
      <c r="BE252" s="533"/>
      <c r="BF252" s="533"/>
      <c r="BG252" s="533"/>
      <c r="BH252" s="533"/>
      <c r="BI252" s="533"/>
      <c r="BJ252" s="533"/>
      <c r="BK252" s="533"/>
      <c r="BL252" s="533"/>
      <c r="BM252" s="533"/>
      <c r="BN252" s="533"/>
      <c r="BO252" s="533"/>
      <c r="BP252" s="533"/>
      <c r="BQ252" s="533"/>
      <c r="BR252" s="533"/>
      <c r="BS252" s="533"/>
      <c r="BT252" s="533"/>
      <c r="BU252" s="534"/>
    </row>
    <row r="253" spans="1:73" ht="21">
      <c r="A253" s="150"/>
      <c r="B253" s="150"/>
      <c r="C253" s="150"/>
      <c r="D253" s="150"/>
      <c r="E253" s="150"/>
      <c r="F253" s="150"/>
      <c r="G253" s="150"/>
      <c r="H253" s="150"/>
      <c r="I253" s="529"/>
      <c r="J253" s="530"/>
      <c r="K253" s="530"/>
      <c r="L253" s="530"/>
      <c r="M253" s="530"/>
      <c r="N253" s="530"/>
      <c r="O253" s="530"/>
      <c r="P253" s="530"/>
      <c r="Q253" s="530"/>
      <c r="R253" s="530"/>
      <c r="S253" s="530"/>
      <c r="T253" s="530"/>
      <c r="U253" s="531"/>
      <c r="V253" s="529"/>
      <c r="W253" s="530"/>
      <c r="X253" s="530"/>
      <c r="Y253" s="530"/>
      <c r="Z253" s="530"/>
      <c r="AA253" s="530"/>
      <c r="AB253" s="530"/>
      <c r="AC253" s="530"/>
      <c r="AD253" s="530"/>
      <c r="AE253" s="530"/>
      <c r="AF253" s="530"/>
      <c r="AG253" s="530"/>
      <c r="AH253" s="531"/>
      <c r="AI253" s="532"/>
      <c r="AJ253" s="533"/>
      <c r="AK253" s="533"/>
      <c r="AL253" s="533"/>
      <c r="AM253" s="533"/>
      <c r="AN253" s="533"/>
      <c r="AO253" s="533"/>
      <c r="AP253" s="533"/>
      <c r="AQ253" s="533"/>
      <c r="AR253" s="533"/>
      <c r="AS253" s="533"/>
      <c r="AT253" s="533"/>
      <c r="AU253" s="533"/>
      <c r="AV253" s="533"/>
      <c r="AW253" s="533"/>
      <c r="AX253" s="533"/>
      <c r="AY253" s="533"/>
      <c r="AZ253" s="533"/>
      <c r="BA253" s="533"/>
      <c r="BB253" s="533"/>
      <c r="BC253" s="533"/>
      <c r="BD253" s="533"/>
      <c r="BE253" s="533"/>
      <c r="BF253" s="533"/>
      <c r="BG253" s="533"/>
      <c r="BH253" s="533"/>
      <c r="BI253" s="533"/>
      <c r="BJ253" s="533"/>
      <c r="BK253" s="533"/>
      <c r="BL253" s="533"/>
      <c r="BM253" s="533"/>
      <c r="BN253" s="533"/>
      <c r="BO253" s="533"/>
      <c r="BP253" s="533"/>
      <c r="BQ253" s="533"/>
      <c r="BR253" s="533"/>
      <c r="BS253" s="533"/>
      <c r="BT253" s="533"/>
      <c r="BU253" s="534"/>
    </row>
    <row r="254" spans="1:73" ht="21">
      <c r="A254" s="150"/>
      <c r="B254" s="150"/>
      <c r="C254" s="150"/>
      <c r="D254" s="150"/>
      <c r="E254" s="150"/>
      <c r="F254" s="150"/>
      <c r="G254" s="150"/>
      <c r="H254" s="150"/>
      <c r="I254" s="529"/>
      <c r="J254" s="530"/>
      <c r="K254" s="530"/>
      <c r="L254" s="530"/>
      <c r="M254" s="530"/>
      <c r="N254" s="530"/>
      <c r="O254" s="530"/>
      <c r="P254" s="530"/>
      <c r="Q254" s="530"/>
      <c r="R254" s="530"/>
      <c r="S254" s="530"/>
      <c r="T254" s="530"/>
      <c r="U254" s="531"/>
      <c r="V254" s="529"/>
      <c r="W254" s="530"/>
      <c r="X254" s="530"/>
      <c r="Y254" s="530"/>
      <c r="Z254" s="530"/>
      <c r="AA254" s="530"/>
      <c r="AB254" s="530"/>
      <c r="AC254" s="530"/>
      <c r="AD254" s="530"/>
      <c r="AE254" s="530"/>
      <c r="AF254" s="530"/>
      <c r="AG254" s="530"/>
      <c r="AH254" s="531"/>
      <c r="AI254" s="532"/>
      <c r="AJ254" s="533"/>
      <c r="AK254" s="533"/>
      <c r="AL254" s="533"/>
      <c r="AM254" s="533"/>
      <c r="AN254" s="533"/>
      <c r="AO254" s="533"/>
      <c r="AP254" s="533"/>
      <c r="AQ254" s="533"/>
      <c r="AR254" s="533"/>
      <c r="AS254" s="533"/>
      <c r="AT254" s="533"/>
      <c r="AU254" s="533"/>
      <c r="AV254" s="533"/>
      <c r="AW254" s="533"/>
      <c r="AX254" s="533"/>
      <c r="AY254" s="533"/>
      <c r="AZ254" s="533"/>
      <c r="BA254" s="533"/>
      <c r="BB254" s="533"/>
      <c r="BC254" s="533"/>
      <c r="BD254" s="533"/>
      <c r="BE254" s="533"/>
      <c r="BF254" s="533"/>
      <c r="BG254" s="533"/>
      <c r="BH254" s="533"/>
      <c r="BI254" s="533"/>
      <c r="BJ254" s="533"/>
      <c r="BK254" s="533"/>
      <c r="BL254" s="533"/>
      <c r="BM254" s="533"/>
      <c r="BN254" s="533"/>
      <c r="BO254" s="533"/>
      <c r="BP254" s="533"/>
      <c r="BQ254" s="533"/>
      <c r="BR254" s="533"/>
      <c r="BS254" s="533"/>
      <c r="BT254" s="533"/>
      <c r="BU254" s="534"/>
    </row>
    <row r="255" spans="1:73" ht="21">
      <c r="A255" s="150"/>
      <c r="B255" s="150"/>
      <c r="C255" s="150"/>
      <c r="D255" s="150"/>
      <c r="E255" s="150"/>
      <c r="F255" s="150"/>
      <c r="G255" s="150"/>
      <c r="H255" s="150"/>
      <c r="I255" s="529"/>
      <c r="J255" s="530"/>
      <c r="K255" s="530"/>
      <c r="L255" s="530"/>
      <c r="M255" s="530"/>
      <c r="N255" s="530"/>
      <c r="O255" s="530"/>
      <c r="P255" s="530"/>
      <c r="Q255" s="530"/>
      <c r="R255" s="530"/>
      <c r="S255" s="530"/>
      <c r="T255" s="530"/>
      <c r="U255" s="531"/>
      <c r="V255" s="529"/>
      <c r="W255" s="530"/>
      <c r="X255" s="530"/>
      <c r="Y255" s="530"/>
      <c r="Z255" s="530"/>
      <c r="AA255" s="530"/>
      <c r="AB255" s="530"/>
      <c r="AC255" s="530"/>
      <c r="AD255" s="530"/>
      <c r="AE255" s="530"/>
      <c r="AF255" s="530"/>
      <c r="AG255" s="530"/>
      <c r="AH255" s="531"/>
      <c r="AI255" s="532"/>
      <c r="AJ255" s="533"/>
      <c r="AK255" s="533"/>
      <c r="AL255" s="533"/>
      <c r="AM255" s="533"/>
      <c r="AN255" s="533"/>
      <c r="AO255" s="533"/>
      <c r="AP255" s="533"/>
      <c r="AQ255" s="533"/>
      <c r="AR255" s="533"/>
      <c r="AS255" s="533"/>
      <c r="AT255" s="533"/>
      <c r="AU255" s="533"/>
      <c r="AV255" s="533"/>
      <c r="AW255" s="533"/>
      <c r="AX255" s="533"/>
      <c r="AY255" s="533"/>
      <c r="AZ255" s="533"/>
      <c r="BA255" s="533"/>
      <c r="BB255" s="533"/>
      <c r="BC255" s="533"/>
      <c r="BD255" s="533"/>
      <c r="BE255" s="533"/>
      <c r="BF255" s="533"/>
      <c r="BG255" s="533"/>
      <c r="BH255" s="533"/>
      <c r="BI255" s="533"/>
      <c r="BJ255" s="533"/>
      <c r="BK255" s="533"/>
      <c r="BL255" s="533"/>
      <c r="BM255" s="533"/>
      <c r="BN255" s="533"/>
      <c r="BO255" s="533"/>
      <c r="BP255" s="533"/>
      <c r="BQ255" s="533"/>
      <c r="BR255" s="533"/>
      <c r="BS255" s="533"/>
      <c r="BT255" s="533"/>
      <c r="BU255" s="534"/>
    </row>
    <row r="256" spans="1:73" ht="21">
      <c r="A256" s="150"/>
      <c r="B256" s="150"/>
      <c r="C256" s="150"/>
      <c r="D256" s="150"/>
      <c r="E256" s="150"/>
      <c r="F256" s="150"/>
      <c r="G256" s="150"/>
      <c r="H256" s="150"/>
      <c r="I256" s="529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1"/>
      <c r="V256" s="529"/>
      <c r="W256" s="530"/>
      <c r="X256" s="530"/>
      <c r="Y256" s="530"/>
      <c r="Z256" s="530"/>
      <c r="AA256" s="530"/>
      <c r="AB256" s="530"/>
      <c r="AC256" s="530"/>
      <c r="AD256" s="530"/>
      <c r="AE256" s="530"/>
      <c r="AF256" s="530"/>
      <c r="AG256" s="530"/>
      <c r="AH256" s="531"/>
      <c r="AI256" s="532"/>
      <c r="AJ256" s="533"/>
      <c r="AK256" s="533"/>
      <c r="AL256" s="533"/>
      <c r="AM256" s="533"/>
      <c r="AN256" s="533"/>
      <c r="AO256" s="533"/>
      <c r="AP256" s="533"/>
      <c r="AQ256" s="533"/>
      <c r="AR256" s="533"/>
      <c r="AS256" s="533"/>
      <c r="AT256" s="533"/>
      <c r="AU256" s="533"/>
      <c r="AV256" s="533"/>
      <c r="AW256" s="533"/>
      <c r="AX256" s="533"/>
      <c r="AY256" s="533"/>
      <c r="AZ256" s="533"/>
      <c r="BA256" s="533"/>
      <c r="BB256" s="533"/>
      <c r="BC256" s="533"/>
      <c r="BD256" s="533"/>
      <c r="BE256" s="533"/>
      <c r="BF256" s="533"/>
      <c r="BG256" s="533"/>
      <c r="BH256" s="533"/>
      <c r="BI256" s="533"/>
      <c r="BJ256" s="533"/>
      <c r="BK256" s="533"/>
      <c r="BL256" s="533"/>
      <c r="BM256" s="533"/>
      <c r="BN256" s="533"/>
      <c r="BO256" s="533"/>
      <c r="BP256" s="533"/>
      <c r="BQ256" s="533"/>
      <c r="BR256" s="533"/>
      <c r="BS256" s="533"/>
      <c r="BT256" s="533"/>
      <c r="BU256" s="534"/>
    </row>
    <row r="257" spans="1:73" ht="21">
      <c r="A257" s="150"/>
      <c r="B257" s="150"/>
      <c r="C257" s="150"/>
      <c r="D257" s="150"/>
      <c r="E257" s="150"/>
      <c r="F257" s="150"/>
      <c r="G257" s="150"/>
      <c r="H257" s="150"/>
      <c r="I257" s="529"/>
      <c r="J257" s="530"/>
      <c r="K257" s="530"/>
      <c r="L257" s="530"/>
      <c r="M257" s="530"/>
      <c r="N257" s="530"/>
      <c r="O257" s="530"/>
      <c r="P257" s="530"/>
      <c r="Q257" s="530"/>
      <c r="R257" s="530"/>
      <c r="S257" s="530"/>
      <c r="T257" s="530"/>
      <c r="U257" s="531"/>
      <c r="V257" s="529"/>
      <c r="W257" s="530"/>
      <c r="X257" s="530"/>
      <c r="Y257" s="530"/>
      <c r="Z257" s="530"/>
      <c r="AA257" s="530"/>
      <c r="AB257" s="530"/>
      <c r="AC257" s="530"/>
      <c r="AD257" s="530"/>
      <c r="AE257" s="530"/>
      <c r="AF257" s="530"/>
      <c r="AG257" s="530"/>
      <c r="AH257" s="531"/>
      <c r="AI257" s="532"/>
      <c r="AJ257" s="533"/>
      <c r="AK257" s="533"/>
      <c r="AL257" s="533"/>
      <c r="AM257" s="533"/>
      <c r="AN257" s="533"/>
      <c r="AO257" s="533"/>
      <c r="AP257" s="533"/>
      <c r="AQ257" s="533"/>
      <c r="AR257" s="533"/>
      <c r="AS257" s="533"/>
      <c r="AT257" s="533"/>
      <c r="AU257" s="533"/>
      <c r="AV257" s="533"/>
      <c r="AW257" s="533"/>
      <c r="AX257" s="533"/>
      <c r="AY257" s="533"/>
      <c r="AZ257" s="533"/>
      <c r="BA257" s="533"/>
      <c r="BB257" s="533"/>
      <c r="BC257" s="533"/>
      <c r="BD257" s="533"/>
      <c r="BE257" s="533"/>
      <c r="BF257" s="533"/>
      <c r="BG257" s="533"/>
      <c r="BH257" s="533"/>
      <c r="BI257" s="533"/>
      <c r="BJ257" s="533"/>
      <c r="BK257" s="533"/>
      <c r="BL257" s="533"/>
      <c r="BM257" s="533"/>
      <c r="BN257" s="533"/>
      <c r="BO257" s="533"/>
      <c r="BP257" s="533"/>
      <c r="BQ257" s="533"/>
      <c r="BR257" s="533"/>
      <c r="BS257" s="533"/>
      <c r="BT257" s="533"/>
      <c r="BU257" s="534"/>
    </row>
    <row r="258" spans="1:73" ht="21">
      <c r="A258" s="150"/>
      <c r="B258" s="150"/>
      <c r="C258" s="150"/>
      <c r="D258" s="150"/>
      <c r="E258" s="150"/>
      <c r="F258" s="150"/>
      <c r="G258" s="150"/>
      <c r="H258" s="150"/>
      <c r="I258" s="529"/>
      <c r="J258" s="530"/>
      <c r="K258" s="530"/>
      <c r="L258" s="530"/>
      <c r="M258" s="530"/>
      <c r="N258" s="530"/>
      <c r="O258" s="530"/>
      <c r="P258" s="530"/>
      <c r="Q258" s="530"/>
      <c r="R258" s="530"/>
      <c r="S258" s="530"/>
      <c r="T258" s="530"/>
      <c r="U258" s="531"/>
      <c r="V258" s="529"/>
      <c r="W258" s="530"/>
      <c r="X258" s="530"/>
      <c r="Y258" s="530"/>
      <c r="Z258" s="530"/>
      <c r="AA258" s="530"/>
      <c r="AB258" s="530"/>
      <c r="AC258" s="530"/>
      <c r="AD258" s="530"/>
      <c r="AE258" s="530"/>
      <c r="AF258" s="530"/>
      <c r="AG258" s="530"/>
      <c r="AH258" s="531"/>
      <c r="AI258" s="532"/>
      <c r="AJ258" s="533"/>
      <c r="AK258" s="533"/>
      <c r="AL258" s="533"/>
      <c r="AM258" s="533"/>
      <c r="AN258" s="533"/>
      <c r="AO258" s="533"/>
      <c r="AP258" s="533"/>
      <c r="AQ258" s="533"/>
      <c r="AR258" s="533"/>
      <c r="AS258" s="533"/>
      <c r="AT258" s="533"/>
      <c r="AU258" s="533"/>
      <c r="AV258" s="533"/>
      <c r="AW258" s="533"/>
      <c r="AX258" s="533"/>
      <c r="AY258" s="533"/>
      <c r="AZ258" s="533"/>
      <c r="BA258" s="533"/>
      <c r="BB258" s="533"/>
      <c r="BC258" s="533"/>
      <c r="BD258" s="533"/>
      <c r="BE258" s="533"/>
      <c r="BF258" s="533"/>
      <c r="BG258" s="533"/>
      <c r="BH258" s="533"/>
      <c r="BI258" s="533"/>
      <c r="BJ258" s="533"/>
      <c r="BK258" s="533"/>
      <c r="BL258" s="533"/>
      <c r="BM258" s="533"/>
      <c r="BN258" s="533"/>
      <c r="BO258" s="533"/>
      <c r="BP258" s="533"/>
      <c r="BQ258" s="533"/>
      <c r="BR258" s="533"/>
      <c r="BS258" s="533"/>
      <c r="BT258" s="533"/>
      <c r="BU258" s="534"/>
    </row>
    <row r="259" spans="1:73" ht="21">
      <c r="A259" s="150"/>
      <c r="B259" s="150"/>
      <c r="C259" s="150"/>
      <c r="D259" s="150"/>
      <c r="E259" s="150"/>
      <c r="F259" s="150"/>
      <c r="G259" s="150"/>
      <c r="H259" s="150"/>
      <c r="I259" s="529"/>
      <c r="J259" s="530"/>
      <c r="K259" s="530"/>
      <c r="L259" s="530"/>
      <c r="M259" s="530"/>
      <c r="N259" s="530"/>
      <c r="O259" s="530"/>
      <c r="P259" s="530"/>
      <c r="Q259" s="530"/>
      <c r="R259" s="530"/>
      <c r="S259" s="530"/>
      <c r="T259" s="530"/>
      <c r="U259" s="531"/>
      <c r="V259" s="529"/>
      <c r="W259" s="530"/>
      <c r="X259" s="530"/>
      <c r="Y259" s="530"/>
      <c r="Z259" s="530"/>
      <c r="AA259" s="530"/>
      <c r="AB259" s="530"/>
      <c r="AC259" s="530"/>
      <c r="AD259" s="530"/>
      <c r="AE259" s="530"/>
      <c r="AF259" s="530"/>
      <c r="AG259" s="530"/>
      <c r="AH259" s="531"/>
      <c r="AI259" s="532"/>
      <c r="AJ259" s="533"/>
      <c r="AK259" s="533"/>
      <c r="AL259" s="533"/>
      <c r="AM259" s="533"/>
      <c r="AN259" s="533"/>
      <c r="AO259" s="533"/>
      <c r="AP259" s="533"/>
      <c r="AQ259" s="533"/>
      <c r="AR259" s="533"/>
      <c r="AS259" s="533"/>
      <c r="AT259" s="533"/>
      <c r="AU259" s="533"/>
      <c r="AV259" s="533"/>
      <c r="AW259" s="533"/>
      <c r="AX259" s="533"/>
      <c r="AY259" s="533"/>
      <c r="AZ259" s="533"/>
      <c r="BA259" s="533"/>
      <c r="BB259" s="533"/>
      <c r="BC259" s="533"/>
      <c r="BD259" s="533"/>
      <c r="BE259" s="533"/>
      <c r="BF259" s="533"/>
      <c r="BG259" s="533"/>
      <c r="BH259" s="533"/>
      <c r="BI259" s="533"/>
      <c r="BJ259" s="533"/>
      <c r="BK259" s="533"/>
      <c r="BL259" s="533"/>
      <c r="BM259" s="533"/>
      <c r="BN259" s="533"/>
      <c r="BO259" s="533"/>
      <c r="BP259" s="533"/>
      <c r="BQ259" s="533"/>
      <c r="BR259" s="533"/>
      <c r="BS259" s="533"/>
      <c r="BT259" s="533"/>
      <c r="BU259" s="534"/>
    </row>
    <row r="260" spans="1:73" ht="21">
      <c r="A260" s="150"/>
      <c r="B260" s="150"/>
      <c r="C260" s="150"/>
      <c r="D260" s="150"/>
      <c r="E260" s="150"/>
      <c r="F260" s="150"/>
      <c r="G260" s="150"/>
      <c r="H260" s="150"/>
      <c r="I260" s="529"/>
      <c r="J260" s="530"/>
      <c r="K260" s="530"/>
      <c r="L260" s="530"/>
      <c r="M260" s="530"/>
      <c r="N260" s="530"/>
      <c r="O260" s="530"/>
      <c r="P260" s="530"/>
      <c r="Q260" s="530"/>
      <c r="R260" s="530"/>
      <c r="S260" s="530"/>
      <c r="T260" s="530"/>
      <c r="U260" s="531"/>
      <c r="V260" s="529"/>
      <c r="W260" s="530"/>
      <c r="X260" s="530"/>
      <c r="Y260" s="530"/>
      <c r="Z260" s="530"/>
      <c r="AA260" s="530"/>
      <c r="AB260" s="530"/>
      <c r="AC260" s="530"/>
      <c r="AD260" s="530"/>
      <c r="AE260" s="530"/>
      <c r="AF260" s="530"/>
      <c r="AG260" s="530"/>
      <c r="AH260" s="531"/>
      <c r="AI260" s="532"/>
      <c r="AJ260" s="533"/>
      <c r="AK260" s="533"/>
      <c r="AL260" s="533"/>
      <c r="AM260" s="533"/>
      <c r="AN260" s="533"/>
      <c r="AO260" s="533"/>
      <c r="AP260" s="533"/>
      <c r="AQ260" s="533"/>
      <c r="AR260" s="533"/>
      <c r="AS260" s="533"/>
      <c r="AT260" s="533"/>
      <c r="AU260" s="533"/>
      <c r="AV260" s="533"/>
      <c r="AW260" s="533"/>
      <c r="AX260" s="533"/>
      <c r="AY260" s="533"/>
      <c r="AZ260" s="533"/>
      <c r="BA260" s="533"/>
      <c r="BB260" s="533"/>
      <c r="BC260" s="533"/>
      <c r="BD260" s="533"/>
      <c r="BE260" s="533"/>
      <c r="BF260" s="533"/>
      <c r="BG260" s="533"/>
      <c r="BH260" s="533"/>
      <c r="BI260" s="533"/>
      <c r="BJ260" s="533"/>
      <c r="BK260" s="533"/>
      <c r="BL260" s="533"/>
      <c r="BM260" s="533"/>
      <c r="BN260" s="533"/>
      <c r="BO260" s="533"/>
      <c r="BP260" s="533"/>
      <c r="BQ260" s="533"/>
      <c r="BR260" s="533"/>
      <c r="BS260" s="533"/>
      <c r="BT260" s="533"/>
      <c r="BU260" s="534"/>
    </row>
    <row r="261" spans="1:73" ht="21">
      <c r="A261" s="150"/>
      <c r="B261" s="150"/>
      <c r="C261" s="150"/>
      <c r="D261" s="150"/>
      <c r="E261" s="150"/>
      <c r="F261" s="150"/>
      <c r="G261" s="150"/>
      <c r="H261" s="150"/>
      <c r="I261" s="529"/>
      <c r="J261" s="530"/>
      <c r="K261" s="530"/>
      <c r="L261" s="530"/>
      <c r="M261" s="530"/>
      <c r="N261" s="530"/>
      <c r="O261" s="530"/>
      <c r="P261" s="530"/>
      <c r="Q261" s="530"/>
      <c r="R261" s="530"/>
      <c r="S261" s="530"/>
      <c r="T261" s="530"/>
      <c r="U261" s="531"/>
      <c r="V261" s="529"/>
      <c r="W261" s="530"/>
      <c r="X261" s="530"/>
      <c r="Y261" s="530"/>
      <c r="Z261" s="530"/>
      <c r="AA261" s="530"/>
      <c r="AB261" s="530"/>
      <c r="AC261" s="530"/>
      <c r="AD261" s="530"/>
      <c r="AE261" s="530"/>
      <c r="AF261" s="530"/>
      <c r="AG261" s="530"/>
      <c r="AH261" s="531"/>
      <c r="AI261" s="532"/>
      <c r="AJ261" s="533"/>
      <c r="AK261" s="533"/>
      <c r="AL261" s="533"/>
      <c r="AM261" s="533"/>
      <c r="AN261" s="533"/>
      <c r="AO261" s="533"/>
      <c r="AP261" s="533"/>
      <c r="AQ261" s="533"/>
      <c r="AR261" s="533"/>
      <c r="AS261" s="533"/>
      <c r="AT261" s="533"/>
      <c r="AU261" s="533"/>
      <c r="AV261" s="533"/>
      <c r="AW261" s="533"/>
      <c r="AX261" s="533"/>
      <c r="AY261" s="533"/>
      <c r="AZ261" s="533"/>
      <c r="BA261" s="533"/>
      <c r="BB261" s="533"/>
      <c r="BC261" s="533"/>
      <c r="BD261" s="533"/>
      <c r="BE261" s="533"/>
      <c r="BF261" s="533"/>
      <c r="BG261" s="533"/>
      <c r="BH261" s="533"/>
      <c r="BI261" s="533"/>
      <c r="BJ261" s="533"/>
      <c r="BK261" s="533"/>
      <c r="BL261" s="533"/>
      <c r="BM261" s="533"/>
      <c r="BN261" s="533"/>
      <c r="BO261" s="533"/>
      <c r="BP261" s="533"/>
      <c r="BQ261" s="533"/>
      <c r="BR261" s="533"/>
      <c r="BS261" s="533"/>
      <c r="BT261" s="533"/>
      <c r="BU261" s="534"/>
    </row>
    <row r="262" spans="1:73" ht="21">
      <c r="A262" s="150"/>
      <c r="B262" s="150"/>
      <c r="C262" s="150"/>
      <c r="D262" s="150"/>
      <c r="E262" s="150"/>
      <c r="F262" s="150"/>
      <c r="G262" s="150"/>
      <c r="H262" s="150"/>
      <c r="I262" s="529"/>
      <c r="J262" s="530"/>
      <c r="K262" s="530"/>
      <c r="L262" s="530"/>
      <c r="M262" s="530"/>
      <c r="N262" s="530"/>
      <c r="O262" s="530"/>
      <c r="P262" s="530"/>
      <c r="Q262" s="530"/>
      <c r="R262" s="530"/>
      <c r="S262" s="530"/>
      <c r="T262" s="530"/>
      <c r="U262" s="531"/>
      <c r="V262" s="529"/>
      <c r="W262" s="530"/>
      <c r="X262" s="530"/>
      <c r="Y262" s="530"/>
      <c r="Z262" s="530"/>
      <c r="AA262" s="530"/>
      <c r="AB262" s="530"/>
      <c r="AC262" s="530"/>
      <c r="AD262" s="530"/>
      <c r="AE262" s="530"/>
      <c r="AF262" s="530"/>
      <c r="AG262" s="530"/>
      <c r="AH262" s="531"/>
      <c r="AI262" s="532"/>
      <c r="AJ262" s="533"/>
      <c r="AK262" s="533"/>
      <c r="AL262" s="533"/>
      <c r="AM262" s="533"/>
      <c r="AN262" s="533"/>
      <c r="AO262" s="533"/>
      <c r="AP262" s="533"/>
      <c r="AQ262" s="533"/>
      <c r="AR262" s="533"/>
      <c r="AS262" s="533"/>
      <c r="AT262" s="533"/>
      <c r="AU262" s="533"/>
      <c r="AV262" s="533"/>
      <c r="AW262" s="533"/>
      <c r="AX262" s="533"/>
      <c r="AY262" s="533"/>
      <c r="AZ262" s="533"/>
      <c r="BA262" s="533"/>
      <c r="BB262" s="533"/>
      <c r="BC262" s="533"/>
      <c r="BD262" s="533"/>
      <c r="BE262" s="533"/>
      <c r="BF262" s="533"/>
      <c r="BG262" s="533"/>
      <c r="BH262" s="533"/>
      <c r="BI262" s="533"/>
      <c r="BJ262" s="533"/>
      <c r="BK262" s="533"/>
      <c r="BL262" s="533"/>
      <c r="BM262" s="533"/>
      <c r="BN262" s="533"/>
      <c r="BO262" s="533"/>
      <c r="BP262" s="533"/>
      <c r="BQ262" s="533"/>
      <c r="BR262" s="533"/>
      <c r="BS262" s="533"/>
      <c r="BT262" s="533"/>
      <c r="BU262" s="534"/>
    </row>
    <row r="263" spans="1:73" ht="21">
      <c r="A263" s="150"/>
      <c r="B263" s="150"/>
      <c r="C263" s="150"/>
      <c r="D263" s="150"/>
      <c r="E263" s="150"/>
      <c r="F263" s="150"/>
      <c r="G263" s="150"/>
      <c r="H263" s="150"/>
      <c r="I263" s="529"/>
      <c r="J263" s="530"/>
      <c r="K263" s="530"/>
      <c r="L263" s="530"/>
      <c r="M263" s="530"/>
      <c r="N263" s="530"/>
      <c r="O263" s="530"/>
      <c r="P263" s="530"/>
      <c r="Q263" s="530"/>
      <c r="R263" s="530"/>
      <c r="S263" s="530"/>
      <c r="T263" s="530"/>
      <c r="U263" s="531"/>
      <c r="V263" s="529"/>
      <c r="W263" s="530"/>
      <c r="X263" s="530"/>
      <c r="Y263" s="530"/>
      <c r="Z263" s="530"/>
      <c r="AA263" s="530"/>
      <c r="AB263" s="530"/>
      <c r="AC263" s="530"/>
      <c r="AD263" s="530"/>
      <c r="AE263" s="530"/>
      <c r="AF263" s="530"/>
      <c r="AG263" s="530"/>
      <c r="AH263" s="531"/>
      <c r="AI263" s="532"/>
      <c r="AJ263" s="533"/>
      <c r="AK263" s="533"/>
      <c r="AL263" s="533"/>
      <c r="AM263" s="533"/>
      <c r="AN263" s="533"/>
      <c r="AO263" s="533"/>
      <c r="AP263" s="533"/>
      <c r="AQ263" s="533"/>
      <c r="AR263" s="533"/>
      <c r="AS263" s="533"/>
      <c r="AT263" s="533"/>
      <c r="AU263" s="533"/>
      <c r="AV263" s="533"/>
      <c r="AW263" s="533"/>
      <c r="AX263" s="533"/>
      <c r="AY263" s="533"/>
      <c r="AZ263" s="533"/>
      <c r="BA263" s="533"/>
      <c r="BB263" s="533"/>
      <c r="BC263" s="533"/>
      <c r="BD263" s="533"/>
      <c r="BE263" s="533"/>
      <c r="BF263" s="533"/>
      <c r="BG263" s="533"/>
      <c r="BH263" s="533"/>
      <c r="BI263" s="533"/>
      <c r="BJ263" s="533"/>
      <c r="BK263" s="533"/>
      <c r="BL263" s="533"/>
      <c r="BM263" s="533"/>
      <c r="BN263" s="533"/>
      <c r="BO263" s="533"/>
      <c r="BP263" s="533"/>
      <c r="BQ263" s="533"/>
      <c r="BR263" s="533"/>
      <c r="BS263" s="533"/>
      <c r="BT263" s="533"/>
      <c r="BU263" s="534"/>
    </row>
    <row r="264" spans="1:73" ht="21">
      <c r="A264" s="150"/>
      <c r="B264" s="150"/>
      <c r="C264" s="150"/>
      <c r="D264" s="150"/>
      <c r="E264" s="150"/>
      <c r="F264" s="150"/>
      <c r="G264" s="150"/>
      <c r="H264" s="150"/>
      <c r="I264" s="529"/>
      <c r="J264" s="530"/>
      <c r="K264" s="530"/>
      <c r="L264" s="530"/>
      <c r="M264" s="530"/>
      <c r="N264" s="530"/>
      <c r="O264" s="530"/>
      <c r="P264" s="530"/>
      <c r="Q264" s="530"/>
      <c r="R264" s="530"/>
      <c r="S264" s="530"/>
      <c r="T264" s="530"/>
      <c r="U264" s="531"/>
      <c r="V264" s="529"/>
      <c r="W264" s="530"/>
      <c r="X264" s="530"/>
      <c r="Y264" s="530"/>
      <c r="Z264" s="530"/>
      <c r="AA264" s="530"/>
      <c r="AB264" s="530"/>
      <c r="AC264" s="530"/>
      <c r="AD264" s="530"/>
      <c r="AE264" s="530"/>
      <c r="AF264" s="530"/>
      <c r="AG264" s="530"/>
      <c r="AH264" s="531"/>
      <c r="AI264" s="532"/>
      <c r="AJ264" s="533"/>
      <c r="AK264" s="533"/>
      <c r="AL264" s="533"/>
      <c r="AM264" s="533"/>
      <c r="AN264" s="533"/>
      <c r="AO264" s="533"/>
      <c r="AP264" s="533"/>
      <c r="AQ264" s="533"/>
      <c r="AR264" s="533"/>
      <c r="AS264" s="533"/>
      <c r="AT264" s="533"/>
      <c r="AU264" s="533"/>
      <c r="AV264" s="533"/>
      <c r="AW264" s="533"/>
      <c r="AX264" s="533"/>
      <c r="AY264" s="533"/>
      <c r="AZ264" s="533"/>
      <c r="BA264" s="533"/>
      <c r="BB264" s="533"/>
      <c r="BC264" s="533"/>
      <c r="BD264" s="533"/>
      <c r="BE264" s="533"/>
      <c r="BF264" s="533"/>
      <c r="BG264" s="533"/>
      <c r="BH264" s="533"/>
      <c r="BI264" s="533"/>
      <c r="BJ264" s="533"/>
      <c r="BK264" s="533"/>
      <c r="BL264" s="533"/>
      <c r="BM264" s="533"/>
      <c r="BN264" s="533"/>
      <c r="BO264" s="533"/>
      <c r="BP264" s="533"/>
      <c r="BQ264" s="533"/>
      <c r="BR264" s="533"/>
      <c r="BS264" s="533"/>
      <c r="BT264" s="533"/>
      <c r="BU264" s="534"/>
    </row>
    <row r="265" spans="1:73" ht="21">
      <c r="A265" s="150"/>
      <c r="B265" s="150"/>
      <c r="C265" s="150"/>
      <c r="D265" s="150"/>
      <c r="E265" s="150"/>
      <c r="F265" s="150"/>
      <c r="G265" s="150"/>
      <c r="H265" s="150"/>
      <c r="I265" s="529"/>
      <c r="J265" s="530"/>
      <c r="K265" s="530"/>
      <c r="L265" s="530"/>
      <c r="M265" s="530"/>
      <c r="N265" s="530"/>
      <c r="O265" s="530"/>
      <c r="P265" s="530"/>
      <c r="Q265" s="530"/>
      <c r="R265" s="530"/>
      <c r="S265" s="530"/>
      <c r="T265" s="530"/>
      <c r="U265" s="531"/>
      <c r="V265" s="529"/>
      <c r="W265" s="530"/>
      <c r="X265" s="530"/>
      <c r="Y265" s="530"/>
      <c r="Z265" s="530"/>
      <c r="AA265" s="530"/>
      <c r="AB265" s="530"/>
      <c r="AC265" s="530"/>
      <c r="AD265" s="530"/>
      <c r="AE265" s="530"/>
      <c r="AF265" s="530"/>
      <c r="AG265" s="530"/>
      <c r="AH265" s="531"/>
      <c r="AI265" s="532"/>
      <c r="AJ265" s="533"/>
      <c r="AK265" s="533"/>
      <c r="AL265" s="533"/>
      <c r="AM265" s="533"/>
      <c r="AN265" s="533"/>
      <c r="AO265" s="533"/>
      <c r="AP265" s="533"/>
      <c r="AQ265" s="533"/>
      <c r="AR265" s="533"/>
      <c r="AS265" s="533"/>
      <c r="AT265" s="533"/>
      <c r="AU265" s="533"/>
      <c r="AV265" s="533"/>
      <c r="AW265" s="533"/>
      <c r="AX265" s="533"/>
      <c r="AY265" s="533"/>
      <c r="AZ265" s="533"/>
      <c r="BA265" s="533"/>
      <c r="BB265" s="533"/>
      <c r="BC265" s="533"/>
      <c r="BD265" s="533"/>
      <c r="BE265" s="533"/>
      <c r="BF265" s="533"/>
      <c r="BG265" s="533"/>
      <c r="BH265" s="533"/>
      <c r="BI265" s="533"/>
      <c r="BJ265" s="533"/>
      <c r="BK265" s="533"/>
      <c r="BL265" s="533"/>
      <c r="BM265" s="533"/>
      <c r="BN265" s="533"/>
      <c r="BO265" s="533"/>
      <c r="BP265" s="533"/>
      <c r="BQ265" s="533"/>
      <c r="BR265" s="533"/>
      <c r="BS265" s="533"/>
      <c r="BT265" s="533"/>
      <c r="BU265" s="534"/>
    </row>
    <row r="266" spans="1:73" ht="21">
      <c r="A266" s="150"/>
      <c r="B266" s="150"/>
      <c r="C266" s="150"/>
      <c r="D266" s="150"/>
      <c r="E266" s="150"/>
      <c r="F266" s="150"/>
      <c r="G266" s="150"/>
      <c r="H266" s="150"/>
      <c r="I266" s="529"/>
      <c r="J266" s="530"/>
      <c r="K266" s="530"/>
      <c r="L266" s="530"/>
      <c r="M266" s="530"/>
      <c r="N266" s="530"/>
      <c r="O266" s="530"/>
      <c r="P266" s="530"/>
      <c r="Q266" s="530"/>
      <c r="R266" s="530"/>
      <c r="S266" s="530"/>
      <c r="T266" s="530"/>
      <c r="U266" s="531"/>
      <c r="V266" s="529"/>
      <c r="W266" s="530"/>
      <c r="X266" s="530"/>
      <c r="Y266" s="530"/>
      <c r="Z266" s="530"/>
      <c r="AA266" s="530"/>
      <c r="AB266" s="530"/>
      <c r="AC266" s="530"/>
      <c r="AD266" s="530"/>
      <c r="AE266" s="530"/>
      <c r="AF266" s="530"/>
      <c r="AG266" s="530"/>
      <c r="AH266" s="531"/>
      <c r="AI266" s="532"/>
      <c r="AJ266" s="533"/>
      <c r="AK266" s="533"/>
      <c r="AL266" s="533"/>
      <c r="AM266" s="533"/>
      <c r="AN266" s="533"/>
      <c r="AO266" s="533"/>
      <c r="AP266" s="533"/>
      <c r="AQ266" s="533"/>
      <c r="AR266" s="533"/>
      <c r="AS266" s="533"/>
      <c r="AT266" s="533"/>
      <c r="AU266" s="533"/>
      <c r="AV266" s="533"/>
      <c r="AW266" s="533"/>
      <c r="AX266" s="533"/>
      <c r="AY266" s="533"/>
      <c r="AZ266" s="533"/>
      <c r="BA266" s="533"/>
      <c r="BB266" s="533"/>
      <c r="BC266" s="533"/>
      <c r="BD266" s="533"/>
      <c r="BE266" s="533"/>
      <c r="BF266" s="533"/>
      <c r="BG266" s="533"/>
      <c r="BH266" s="533"/>
      <c r="BI266" s="533"/>
      <c r="BJ266" s="533"/>
      <c r="BK266" s="533"/>
      <c r="BL266" s="533"/>
      <c r="BM266" s="533"/>
      <c r="BN266" s="533"/>
      <c r="BO266" s="533"/>
      <c r="BP266" s="533"/>
      <c r="BQ266" s="533"/>
      <c r="BR266" s="533"/>
      <c r="BS266" s="533"/>
      <c r="BT266" s="533"/>
      <c r="BU266" s="534"/>
    </row>
    <row r="267" spans="1:73" ht="21">
      <c r="A267" s="150"/>
      <c r="B267" s="150"/>
      <c r="C267" s="150"/>
      <c r="D267" s="150"/>
      <c r="E267" s="150"/>
      <c r="F267" s="150"/>
      <c r="G267" s="150"/>
      <c r="H267" s="150"/>
      <c r="I267" s="529"/>
      <c r="J267" s="530"/>
      <c r="K267" s="530"/>
      <c r="L267" s="530"/>
      <c r="M267" s="530"/>
      <c r="N267" s="530"/>
      <c r="O267" s="530"/>
      <c r="P267" s="530"/>
      <c r="Q267" s="530"/>
      <c r="R267" s="530"/>
      <c r="S267" s="530"/>
      <c r="T267" s="530"/>
      <c r="U267" s="531"/>
      <c r="V267" s="529"/>
      <c r="W267" s="530"/>
      <c r="X267" s="530"/>
      <c r="Y267" s="530"/>
      <c r="Z267" s="530"/>
      <c r="AA267" s="530"/>
      <c r="AB267" s="530"/>
      <c r="AC267" s="530"/>
      <c r="AD267" s="530"/>
      <c r="AE267" s="530"/>
      <c r="AF267" s="530"/>
      <c r="AG267" s="530"/>
      <c r="AH267" s="531"/>
      <c r="AI267" s="532"/>
      <c r="AJ267" s="533"/>
      <c r="AK267" s="533"/>
      <c r="AL267" s="533"/>
      <c r="AM267" s="533"/>
      <c r="AN267" s="533"/>
      <c r="AO267" s="533"/>
      <c r="AP267" s="533"/>
      <c r="AQ267" s="533"/>
      <c r="AR267" s="533"/>
      <c r="AS267" s="533"/>
      <c r="AT267" s="533"/>
      <c r="AU267" s="533"/>
      <c r="AV267" s="533"/>
      <c r="AW267" s="533"/>
      <c r="AX267" s="533"/>
      <c r="AY267" s="533"/>
      <c r="AZ267" s="533"/>
      <c r="BA267" s="533"/>
      <c r="BB267" s="533"/>
      <c r="BC267" s="533"/>
      <c r="BD267" s="533"/>
      <c r="BE267" s="533"/>
      <c r="BF267" s="533"/>
      <c r="BG267" s="533"/>
      <c r="BH267" s="533"/>
      <c r="BI267" s="533"/>
      <c r="BJ267" s="533"/>
      <c r="BK267" s="533"/>
      <c r="BL267" s="533"/>
      <c r="BM267" s="533"/>
      <c r="BN267" s="533"/>
      <c r="BO267" s="533"/>
      <c r="BP267" s="533"/>
      <c r="BQ267" s="533"/>
      <c r="BR267" s="533"/>
      <c r="BS267" s="533"/>
      <c r="BT267" s="533"/>
      <c r="BU267" s="534"/>
    </row>
    <row r="268" spans="1:73" ht="21">
      <c r="A268" s="150"/>
      <c r="B268" s="150"/>
      <c r="C268" s="150"/>
      <c r="D268" s="150"/>
      <c r="E268" s="150"/>
      <c r="F268" s="150"/>
      <c r="G268" s="150"/>
      <c r="H268" s="150"/>
      <c r="I268" s="529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531"/>
      <c r="V268" s="529"/>
      <c r="W268" s="530"/>
      <c r="X268" s="530"/>
      <c r="Y268" s="530"/>
      <c r="Z268" s="530"/>
      <c r="AA268" s="530"/>
      <c r="AB268" s="530"/>
      <c r="AC268" s="530"/>
      <c r="AD268" s="530"/>
      <c r="AE268" s="530"/>
      <c r="AF268" s="530"/>
      <c r="AG268" s="530"/>
      <c r="AH268" s="531"/>
      <c r="AI268" s="532"/>
      <c r="AJ268" s="533"/>
      <c r="AK268" s="533"/>
      <c r="AL268" s="533"/>
      <c r="AM268" s="533"/>
      <c r="AN268" s="533"/>
      <c r="AO268" s="533"/>
      <c r="AP268" s="533"/>
      <c r="AQ268" s="533"/>
      <c r="AR268" s="533"/>
      <c r="AS268" s="533"/>
      <c r="AT268" s="533"/>
      <c r="AU268" s="533"/>
      <c r="AV268" s="533"/>
      <c r="AW268" s="533"/>
      <c r="AX268" s="533"/>
      <c r="AY268" s="533"/>
      <c r="AZ268" s="533"/>
      <c r="BA268" s="533"/>
      <c r="BB268" s="533"/>
      <c r="BC268" s="533"/>
      <c r="BD268" s="533"/>
      <c r="BE268" s="533"/>
      <c r="BF268" s="533"/>
      <c r="BG268" s="533"/>
      <c r="BH268" s="533"/>
      <c r="BI268" s="533"/>
      <c r="BJ268" s="533"/>
      <c r="BK268" s="533"/>
      <c r="BL268" s="533"/>
      <c r="BM268" s="533"/>
      <c r="BN268" s="533"/>
      <c r="BO268" s="533"/>
      <c r="BP268" s="533"/>
      <c r="BQ268" s="533"/>
      <c r="BR268" s="533"/>
      <c r="BS268" s="533"/>
      <c r="BT268" s="533"/>
      <c r="BU268" s="534"/>
    </row>
    <row r="269" spans="1:73" ht="21">
      <c r="A269" s="150"/>
      <c r="B269" s="150"/>
      <c r="C269" s="150"/>
      <c r="D269" s="150"/>
      <c r="E269" s="150"/>
      <c r="F269" s="150"/>
      <c r="G269" s="150"/>
      <c r="H269" s="150"/>
      <c r="I269" s="529"/>
      <c r="J269" s="530"/>
      <c r="K269" s="530"/>
      <c r="L269" s="530"/>
      <c r="M269" s="530"/>
      <c r="N269" s="530"/>
      <c r="O269" s="530"/>
      <c r="P269" s="530"/>
      <c r="Q269" s="530"/>
      <c r="R269" s="530"/>
      <c r="S269" s="530"/>
      <c r="T269" s="530"/>
      <c r="U269" s="531"/>
      <c r="V269" s="529"/>
      <c r="W269" s="530"/>
      <c r="X269" s="530"/>
      <c r="Y269" s="530"/>
      <c r="Z269" s="530"/>
      <c r="AA269" s="530"/>
      <c r="AB269" s="530"/>
      <c r="AC269" s="530"/>
      <c r="AD269" s="530"/>
      <c r="AE269" s="530"/>
      <c r="AF269" s="530"/>
      <c r="AG269" s="530"/>
      <c r="AH269" s="531"/>
      <c r="AI269" s="532"/>
      <c r="AJ269" s="533"/>
      <c r="AK269" s="533"/>
      <c r="AL269" s="533"/>
      <c r="AM269" s="533"/>
      <c r="AN269" s="533"/>
      <c r="AO269" s="533"/>
      <c r="AP269" s="533"/>
      <c r="AQ269" s="533"/>
      <c r="AR269" s="533"/>
      <c r="AS269" s="533"/>
      <c r="AT269" s="533"/>
      <c r="AU269" s="533"/>
      <c r="AV269" s="533"/>
      <c r="AW269" s="533"/>
      <c r="AX269" s="533"/>
      <c r="AY269" s="533"/>
      <c r="AZ269" s="533"/>
      <c r="BA269" s="533"/>
      <c r="BB269" s="533"/>
      <c r="BC269" s="533"/>
      <c r="BD269" s="533"/>
      <c r="BE269" s="533"/>
      <c r="BF269" s="533"/>
      <c r="BG269" s="533"/>
      <c r="BH269" s="533"/>
      <c r="BI269" s="533"/>
      <c r="BJ269" s="533"/>
      <c r="BK269" s="533"/>
      <c r="BL269" s="533"/>
      <c r="BM269" s="533"/>
      <c r="BN269" s="533"/>
      <c r="BO269" s="533"/>
      <c r="BP269" s="533"/>
      <c r="BQ269" s="533"/>
      <c r="BR269" s="533"/>
      <c r="BS269" s="533"/>
      <c r="BT269" s="533"/>
      <c r="BU269" s="534"/>
    </row>
    <row r="270" spans="1:73" ht="21">
      <c r="A270" s="150"/>
      <c r="B270" s="150"/>
      <c r="C270" s="150"/>
      <c r="D270" s="150"/>
      <c r="E270" s="150"/>
      <c r="F270" s="150"/>
      <c r="G270" s="150"/>
      <c r="H270" s="150"/>
      <c r="I270" s="529"/>
      <c r="J270" s="530"/>
      <c r="K270" s="530"/>
      <c r="L270" s="530"/>
      <c r="M270" s="530"/>
      <c r="N270" s="530"/>
      <c r="O270" s="530"/>
      <c r="P270" s="530"/>
      <c r="Q270" s="530"/>
      <c r="R270" s="530"/>
      <c r="S270" s="530"/>
      <c r="T270" s="530"/>
      <c r="U270" s="531"/>
      <c r="V270" s="529"/>
      <c r="W270" s="530"/>
      <c r="X270" s="530"/>
      <c r="Y270" s="530"/>
      <c r="Z270" s="530"/>
      <c r="AA270" s="530"/>
      <c r="AB270" s="530"/>
      <c r="AC270" s="530"/>
      <c r="AD270" s="530"/>
      <c r="AE270" s="530"/>
      <c r="AF270" s="530"/>
      <c r="AG270" s="530"/>
      <c r="AH270" s="531"/>
      <c r="AI270" s="532"/>
      <c r="AJ270" s="533"/>
      <c r="AK270" s="533"/>
      <c r="AL270" s="533"/>
      <c r="AM270" s="533"/>
      <c r="AN270" s="533"/>
      <c r="AO270" s="533"/>
      <c r="AP270" s="533"/>
      <c r="AQ270" s="533"/>
      <c r="AR270" s="533"/>
      <c r="AS270" s="533"/>
      <c r="AT270" s="533"/>
      <c r="AU270" s="533"/>
      <c r="AV270" s="533"/>
      <c r="AW270" s="533"/>
      <c r="AX270" s="533"/>
      <c r="AY270" s="533"/>
      <c r="AZ270" s="533"/>
      <c r="BA270" s="533"/>
      <c r="BB270" s="533"/>
      <c r="BC270" s="533"/>
      <c r="BD270" s="533"/>
      <c r="BE270" s="533"/>
      <c r="BF270" s="533"/>
      <c r="BG270" s="533"/>
      <c r="BH270" s="533"/>
      <c r="BI270" s="533"/>
      <c r="BJ270" s="533"/>
      <c r="BK270" s="533"/>
      <c r="BL270" s="533"/>
      <c r="BM270" s="533"/>
      <c r="BN270" s="533"/>
      <c r="BO270" s="533"/>
      <c r="BP270" s="533"/>
      <c r="BQ270" s="533"/>
      <c r="BR270" s="533"/>
      <c r="BS270" s="533"/>
      <c r="BT270" s="533"/>
      <c r="BU270" s="534"/>
    </row>
    <row r="271" spans="1:73" ht="21">
      <c r="A271" s="150"/>
      <c r="B271" s="150"/>
      <c r="C271" s="150"/>
      <c r="D271" s="150"/>
      <c r="E271" s="150"/>
      <c r="F271" s="150"/>
      <c r="G271" s="150"/>
      <c r="H271" s="150"/>
      <c r="I271" s="529"/>
      <c r="J271" s="530"/>
      <c r="K271" s="530"/>
      <c r="L271" s="530"/>
      <c r="M271" s="530"/>
      <c r="N271" s="530"/>
      <c r="O271" s="530"/>
      <c r="P271" s="530"/>
      <c r="Q271" s="530"/>
      <c r="R271" s="530"/>
      <c r="S271" s="530"/>
      <c r="T271" s="530"/>
      <c r="U271" s="531"/>
      <c r="V271" s="529"/>
      <c r="W271" s="530"/>
      <c r="X271" s="530"/>
      <c r="Y271" s="530"/>
      <c r="Z271" s="530"/>
      <c r="AA271" s="530"/>
      <c r="AB271" s="530"/>
      <c r="AC271" s="530"/>
      <c r="AD271" s="530"/>
      <c r="AE271" s="530"/>
      <c r="AF271" s="530"/>
      <c r="AG271" s="530"/>
      <c r="AH271" s="531"/>
      <c r="AI271" s="532"/>
      <c r="AJ271" s="533"/>
      <c r="AK271" s="533"/>
      <c r="AL271" s="533"/>
      <c r="AM271" s="533"/>
      <c r="AN271" s="533"/>
      <c r="AO271" s="533"/>
      <c r="AP271" s="533"/>
      <c r="AQ271" s="533"/>
      <c r="AR271" s="533"/>
      <c r="AS271" s="533"/>
      <c r="AT271" s="533"/>
      <c r="AU271" s="533"/>
      <c r="AV271" s="533"/>
      <c r="AW271" s="533"/>
      <c r="AX271" s="533"/>
      <c r="AY271" s="533"/>
      <c r="AZ271" s="533"/>
      <c r="BA271" s="533"/>
      <c r="BB271" s="533"/>
      <c r="BC271" s="533"/>
      <c r="BD271" s="533"/>
      <c r="BE271" s="533"/>
      <c r="BF271" s="533"/>
      <c r="BG271" s="533"/>
      <c r="BH271" s="533"/>
      <c r="BI271" s="533"/>
      <c r="BJ271" s="533"/>
      <c r="BK271" s="533"/>
      <c r="BL271" s="533"/>
      <c r="BM271" s="533"/>
      <c r="BN271" s="533"/>
      <c r="BO271" s="533"/>
      <c r="BP271" s="533"/>
      <c r="BQ271" s="533"/>
      <c r="BR271" s="533"/>
      <c r="BS271" s="533"/>
      <c r="BT271" s="533"/>
      <c r="BU271" s="534"/>
    </row>
    <row r="272" spans="1:73" ht="21">
      <c r="A272" s="150"/>
      <c r="B272" s="150"/>
      <c r="C272" s="150"/>
      <c r="D272" s="150"/>
      <c r="E272" s="150"/>
      <c r="F272" s="150"/>
      <c r="G272" s="150"/>
      <c r="H272" s="150"/>
      <c r="I272" s="529"/>
      <c r="J272" s="530"/>
      <c r="K272" s="530"/>
      <c r="L272" s="530"/>
      <c r="M272" s="530"/>
      <c r="N272" s="530"/>
      <c r="O272" s="530"/>
      <c r="P272" s="530"/>
      <c r="Q272" s="530"/>
      <c r="R272" s="530"/>
      <c r="S272" s="530"/>
      <c r="T272" s="530"/>
      <c r="U272" s="531"/>
      <c r="V272" s="529"/>
      <c r="W272" s="530"/>
      <c r="X272" s="530"/>
      <c r="Y272" s="530"/>
      <c r="Z272" s="530"/>
      <c r="AA272" s="530"/>
      <c r="AB272" s="530"/>
      <c r="AC272" s="530"/>
      <c r="AD272" s="530"/>
      <c r="AE272" s="530"/>
      <c r="AF272" s="530"/>
      <c r="AG272" s="530"/>
      <c r="AH272" s="531"/>
      <c r="AI272" s="532"/>
      <c r="AJ272" s="533"/>
      <c r="AK272" s="533"/>
      <c r="AL272" s="533"/>
      <c r="AM272" s="533"/>
      <c r="AN272" s="533"/>
      <c r="AO272" s="533"/>
      <c r="AP272" s="533"/>
      <c r="AQ272" s="533"/>
      <c r="AR272" s="533"/>
      <c r="AS272" s="533"/>
      <c r="AT272" s="533"/>
      <c r="AU272" s="533"/>
      <c r="AV272" s="533"/>
      <c r="AW272" s="533"/>
      <c r="AX272" s="533"/>
      <c r="AY272" s="533"/>
      <c r="AZ272" s="533"/>
      <c r="BA272" s="533"/>
      <c r="BB272" s="533"/>
      <c r="BC272" s="533"/>
      <c r="BD272" s="533"/>
      <c r="BE272" s="533"/>
      <c r="BF272" s="533"/>
      <c r="BG272" s="533"/>
      <c r="BH272" s="533"/>
      <c r="BI272" s="533"/>
      <c r="BJ272" s="533"/>
      <c r="BK272" s="533"/>
      <c r="BL272" s="533"/>
      <c r="BM272" s="533"/>
      <c r="BN272" s="533"/>
      <c r="BO272" s="533"/>
      <c r="BP272" s="533"/>
      <c r="BQ272" s="533"/>
      <c r="BR272" s="533"/>
      <c r="BS272" s="533"/>
      <c r="BT272" s="533"/>
      <c r="BU272" s="534"/>
    </row>
    <row r="273" spans="1:73" ht="21">
      <c r="A273" s="150"/>
      <c r="B273" s="150"/>
      <c r="C273" s="150"/>
      <c r="D273" s="150"/>
      <c r="E273" s="150"/>
      <c r="F273" s="150"/>
      <c r="G273" s="150"/>
      <c r="H273" s="150"/>
      <c r="I273" s="529"/>
      <c r="J273" s="530"/>
      <c r="K273" s="530"/>
      <c r="L273" s="530"/>
      <c r="M273" s="530"/>
      <c r="N273" s="530"/>
      <c r="O273" s="530"/>
      <c r="P273" s="530"/>
      <c r="Q273" s="530"/>
      <c r="R273" s="530"/>
      <c r="S273" s="530"/>
      <c r="T273" s="530"/>
      <c r="U273" s="531"/>
      <c r="V273" s="529"/>
      <c r="W273" s="530"/>
      <c r="X273" s="530"/>
      <c r="Y273" s="530"/>
      <c r="Z273" s="530"/>
      <c r="AA273" s="530"/>
      <c r="AB273" s="530"/>
      <c r="AC273" s="530"/>
      <c r="AD273" s="530"/>
      <c r="AE273" s="530"/>
      <c r="AF273" s="530"/>
      <c r="AG273" s="530"/>
      <c r="AH273" s="531"/>
      <c r="AI273" s="532"/>
      <c r="AJ273" s="533"/>
      <c r="AK273" s="533"/>
      <c r="AL273" s="533"/>
      <c r="AM273" s="533"/>
      <c r="AN273" s="533"/>
      <c r="AO273" s="533"/>
      <c r="AP273" s="533"/>
      <c r="AQ273" s="533"/>
      <c r="AR273" s="533"/>
      <c r="AS273" s="533"/>
      <c r="AT273" s="533"/>
      <c r="AU273" s="533"/>
      <c r="AV273" s="533"/>
      <c r="AW273" s="533"/>
      <c r="AX273" s="533"/>
      <c r="AY273" s="533"/>
      <c r="AZ273" s="533"/>
      <c r="BA273" s="533"/>
      <c r="BB273" s="533"/>
      <c r="BC273" s="533"/>
      <c r="BD273" s="533"/>
      <c r="BE273" s="533"/>
      <c r="BF273" s="533"/>
      <c r="BG273" s="533"/>
      <c r="BH273" s="533"/>
      <c r="BI273" s="533"/>
      <c r="BJ273" s="533"/>
      <c r="BK273" s="533"/>
      <c r="BL273" s="533"/>
      <c r="BM273" s="533"/>
      <c r="BN273" s="533"/>
      <c r="BO273" s="533"/>
      <c r="BP273" s="533"/>
      <c r="BQ273" s="533"/>
      <c r="BR273" s="533"/>
      <c r="BS273" s="533"/>
      <c r="BT273" s="533"/>
      <c r="BU273" s="534"/>
    </row>
    <row r="274" spans="1:73" ht="21">
      <c r="A274" s="150"/>
      <c r="B274" s="150"/>
      <c r="C274" s="150"/>
      <c r="D274" s="150"/>
      <c r="E274" s="150"/>
      <c r="F274" s="150"/>
      <c r="G274" s="150"/>
      <c r="H274" s="150"/>
      <c r="I274" s="529"/>
      <c r="J274" s="530"/>
      <c r="K274" s="530"/>
      <c r="L274" s="530"/>
      <c r="M274" s="530"/>
      <c r="N274" s="530"/>
      <c r="O274" s="530"/>
      <c r="P274" s="530"/>
      <c r="Q274" s="530"/>
      <c r="R274" s="530"/>
      <c r="S274" s="530"/>
      <c r="T274" s="530"/>
      <c r="U274" s="531"/>
      <c r="V274" s="529"/>
      <c r="W274" s="530"/>
      <c r="X274" s="530"/>
      <c r="Y274" s="530"/>
      <c r="Z274" s="530"/>
      <c r="AA274" s="530"/>
      <c r="AB274" s="530"/>
      <c r="AC274" s="530"/>
      <c r="AD274" s="530"/>
      <c r="AE274" s="530"/>
      <c r="AF274" s="530"/>
      <c r="AG274" s="530"/>
      <c r="AH274" s="531"/>
      <c r="AI274" s="532"/>
      <c r="AJ274" s="533"/>
      <c r="AK274" s="533"/>
      <c r="AL274" s="533"/>
      <c r="AM274" s="533"/>
      <c r="AN274" s="533"/>
      <c r="AO274" s="533"/>
      <c r="AP274" s="533"/>
      <c r="AQ274" s="533"/>
      <c r="AR274" s="533"/>
      <c r="AS274" s="533"/>
      <c r="AT274" s="533"/>
      <c r="AU274" s="533"/>
      <c r="AV274" s="533"/>
      <c r="AW274" s="533"/>
      <c r="AX274" s="533"/>
      <c r="AY274" s="533"/>
      <c r="AZ274" s="533"/>
      <c r="BA274" s="533"/>
      <c r="BB274" s="533"/>
      <c r="BC274" s="533"/>
      <c r="BD274" s="533"/>
      <c r="BE274" s="533"/>
      <c r="BF274" s="533"/>
      <c r="BG274" s="533"/>
      <c r="BH274" s="533"/>
      <c r="BI274" s="533"/>
      <c r="BJ274" s="533"/>
      <c r="BK274" s="533"/>
      <c r="BL274" s="533"/>
      <c r="BM274" s="533"/>
      <c r="BN274" s="533"/>
      <c r="BO274" s="533"/>
      <c r="BP274" s="533"/>
      <c r="BQ274" s="533"/>
      <c r="BR274" s="533"/>
      <c r="BS274" s="533"/>
      <c r="BT274" s="533"/>
      <c r="BU274" s="534"/>
    </row>
    <row r="275" spans="1:73" ht="21">
      <c r="A275" s="150"/>
      <c r="B275" s="150"/>
      <c r="C275" s="150"/>
      <c r="D275" s="150"/>
      <c r="E275" s="150"/>
      <c r="F275" s="150"/>
      <c r="G275" s="150"/>
      <c r="H275" s="150"/>
      <c r="I275" s="529"/>
      <c r="J275" s="530"/>
      <c r="K275" s="530"/>
      <c r="L275" s="530"/>
      <c r="M275" s="530"/>
      <c r="N275" s="530"/>
      <c r="O275" s="530"/>
      <c r="P275" s="530"/>
      <c r="Q275" s="530"/>
      <c r="R275" s="530"/>
      <c r="S275" s="530"/>
      <c r="T275" s="530"/>
      <c r="U275" s="531"/>
      <c r="V275" s="529"/>
      <c r="W275" s="530"/>
      <c r="X275" s="530"/>
      <c r="Y275" s="530"/>
      <c r="Z275" s="530"/>
      <c r="AA275" s="530"/>
      <c r="AB275" s="530"/>
      <c r="AC275" s="530"/>
      <c r="AD275" s="530"/>
      <c r="AE275" s="530"/>
      <c r="AF275" s="530"/>
      <c r="AG275" s="530"/>
      <c r="AH275" s="531"/>
      <c r="AI275" s="532"/>
      <c r="AJ275" s="533"/>
      <c r="AK275" s="533"/>
      <c r="AL275" s="533"/>
      <c r="AM275" s="533"/>
      <c r="AN275" s="533"/>
      <c r="AO275" s="533"/>
      <c r="AP275" s="533"/>
      <c r="AQ275" s="533"/>
      <c r="AR275" s="533"/>
      <c r="AS275" s="533"/>
      <c r="AT275" s="533"/>
      <c r="AU275" s="533"/>
      <c r="AV275" s="533"/>
      <c r="AW275" s="533"/>
      <c r="AX275" s="533"/>
      <c r="AY275" s="533"/>
      <c r="AZ275" s="533"/>
      <c r="BA275" s="533"/>
      <c r="BB275" s="533"/>
      <c r="BC275" s="533"/>
      <c r="BD275" s="533"/>
      <c r="BE275" s="533"/>
      <c r="BF275" s="533"/>
      <c r="BG275" s="533"/>
      <c r="BH275" s="533"/>
      <c r="BI275" s="533"/>
      <c r="BJ275" s="533"/>
      <c r="BK275" s="533"/>
      <c r="BL275" s="533"/>
      <c r="BM275" s="533"/>
      <c r="BN275" s="533"/>
      <c r="BO275" s="533"/>
      <c r="BP275" s="533"/>
      <c r="BQ275" s="533"/>
      <c r="BR275" s="533"/>
      <c r="BS275" s="533"/>
      <c r="BT275" s="533"/>
      <c r="BU275" s="534"/>
    </row>
    <row r="276" spans="1:73" ht="21">
      <c r="A276" s="150"/>
      <c r="B276" s="150"/>
      <c r="C276" s="150"/>
      <c r="D276" s="150"/>
      <c r="E276" s="150"/>
      <c r="F276" s="150"/>
      <c r="G276" s="150"/>
      <c r="H276" s="150"/>
      <c r="I276" s="529"/>
      <c r="J276" s="530"/>
      <c r="K276" s="530"/>
      <c r="L276" s="530"/>
      <c r="M276" s="530"/>
      <c r="N276" s="530"/>
      <c r="O276" s="530"/>
      <c r="P276" s="530"/>
      <c r="Q276" s="530"/>
      <c r="R276" s="530"/>
      <c r="S276" s="530"/>
      <c r="T276" s="530"/>
      <c r="U276" s="531"/>
      <c r="V276" s="529"/>
      <c r="W276" s="530"/>
      <c r="X276" s="530"/>
      <c r="Y276" s="530"/>
      <c r="Z276" s="530"/>
      <c r="AA276" s="530"/>
      <c r="AB276" s="530"/>
      <c r="AC276" s="530"/>
      <c r="AD276" s="530"/>
      <c r="AE276" s="530"/>
      <c r="AF276" s="530"/>
      <c r="AG276" s="530"/>
      <c r="AH276" s="531"/>
      <c r="AI276" s="532"/>
      <c r="AJ276" s="533"/>
      <c r="AK276" s="533"/>
      <c r="AL276" s="533"/>
      <c r="AM276" s="533"/>
      <c r="AN276" s="533"/>
      <c r="AO276" s="533"/>
      <c r="AP276" s="533"/>
      <c r="AQ276" s="533"/>
      <c r="AR276" s="533"/>
      <c r="AS276" s="533"/>
      <c r="AT276" s="533"/>
      <c r="AU276" s="533"/>
      <c r="AV276" s="533"/>
      <c r="AW276" s="533"/>
      <c r="AX276" s="533"/>
      <c r="AY276" s="533"/>
      <c r="AZ276" s="533"/>
      <c r="BA276" s="533"/>
      <c r="BB276" s="533"/>
      <c r="BC276" s="533"/>
      <c r="BD276" s="533"/>
      <c r="BE276" s="533"/>
      <c r="BF276" s="533"/>
      <c r="BG276" s="533"/>
      <c r="BH276" s="533"/>
      <c r="BI276" s="533"/>
      <c r="BJ276" s="533"/>
      <c r="BK276" s="533"/>
      <c r="BL276" s="533"/>
      <c r="BM276" s="533"/>
      <c r="BN276" s="533"/>
      <c r="BO276" s="533"/>
      <c r="BP276" s="533"/>
      <c r="BQ276" s="533"/>
      <c r="BR276" s="533"/>
      <c r="BS276" s="533"/>
      <c r="BT276" s="533"/>
      <c r="BU276" s="534"/>
    </row>
    <row r="277" spans="1:73" ht="21">
      <c r="A277" s="150"/>
      <c r="B277" s="150"/>
      <c r="C277" s="150"/>
      <c r="D277" s="150"/>
      <c r="E277" s="150"/>
      <c r="F277" s="150"/>
      <c r="G277" s="150"/>
      <c r="H277" s="150"/>
      <c r="I277" s="529"/>
      <c r="J277" s="530"/>
      <c r="K277" s="530"/>
      <c r="L277" s="530"/>
      <c r="M277" s="530"/>
      <c r="N277" s="530"/>
      <c r="O277" s="530"/>
      <c r="P277" s="530"/>
      <c r="Q277" s="530"/>
      <c r="R277" s="530"/>
      <c r="S277" s="530"/>
      <c r="T277" s="530"/>
      <c r="U277" s="531"/>
      <c r="V277" s="529"/>
      <c r="W277" s="530"/>
      <c r="X277" s="530"/>
      <c r="Y277" s="530"/>
      <c r="Z277" s="530"/>
      <c r="AA277" s="530"/>
      <c r="AB277" s="530"/>
      <c r="AC277" s="530"/>
      <c r="AD277" s="530"/>
      <c r="AE277" s="530"/>
      <c r="AF277" s="530"/>
      <c r="AG277" s="530"/>
      <c r="AH277" s="531"/>
      <c r="AI277" s="532"/>
      <c r="AJ277" s="533"/>
      <c r="AK277" s="533"/>
      <c r="AL277" s="533"/>
      <c r="AM277" s="533"/>
      <c r="AN277" s="533"/>
      <c r="AO277" s="533"/>
      <c r="AP277" s="533"/>
      <c r="AQ277" s="533"/>
      <c r="AR277" s="533"/>
      <c r="AS277" s="533"/>
      <c r="AT277" s="533"/>
      <c r="AU277" s="533"/>
      <c r="AV277" s="533"/>
      <c r="AW277" s="533"/>
      <c r="AX277" s="533"/>
      <c r="AY277" s="533"/>
      <c r="AZ277" s="533"/>
      <c r="BA277" s="533"/>
      <c r="BB277" s="533"/>
      <c r="BC277" s="533"/>
      <c r="BD277" s="533"/>
      <c r="BE277" s="533"/>
      <c r="BF277" s="533"/>
      <c r="BG277" s="533"/>
      <c r="BH277" s="533"/>
      <c r="BI277" s="533"/>
      <c r="BJ277" s="533"/>
      <c r="BK277" s="533"/>
      <c r="BL277" s="533"/>
      <c r="BM277" s="533"/>
      <c r="BN277" s="533"/>
      <c r="BO277" s="533"/>
      <c r="BP277" s="533"/>
      <c r="BQ277" s="533"/>
      <c r="BR277" s="533"/>
      <c r="BS277" s="533"/>
      <c r="BT277" s="533"/>
      <c r="BU277" s="534"/>
    </row>
    <row r="278" spans="1:73" ht="21">
      <c r="A278" s="150"/>
      <c r="B278" s="150"/>
      <c r="C278" s="150"/>
      <c r="D278" s="150"/>
      <c r="E278" s="150"/>
      <c r="F278" s="150"/>
      <c r="G278" s="150"/>
      <c r="H278" s="150"/>
      <c r="I278" s="529"/>
      <c r="J278" s="530"/>
      <c r="K278" s="530"/>
      <c r="L278" s="530"/>
      <c r="M278" s="530"/>
      <c r="N278" s="530"/>
      <c r="O278" s="530"/>
      <c r="P278" s="530"/>
      <c r="Q278" s="530"/>
      <c r="R278" s="530"/>
      <c r="S278" s="530"/>
      <c r="T278" s="530"/>
      <c r="U278" s="531"/>
      <c r="V278" s="529"/>
      <c r="W278" s="530"/>
      <c r="X278" s="530"/>
      <c r="Y278" s="530"/>
      <c r="Z278" s="530"/>
      <c r="AA278" s="530"/>
      <c r="AB278" s="530"/>
      <c r="AC278" s="530"/>
      <c r="AD278" s="530"/>
      <c r="AE278" s="530"/>
      <c r="AF278" s="530"/>
      <c r="AG278" s="530"/>
      <c r="AH278" s="531"/>
      <c r="AI278" s="532"/>
      <c r="AJ278" s="533"/>
      <c r="AK278" s="533"/>
      <c r="AL278" s="533"/>
      <c r="AM278" s="533"/>
      <c r="AN278" s="533"/>
      <c r="AO278" s="533"/>
      <c r="AP278" s="533"/>
      <c r="AQ278" s="533"/>
      <c r="AR278" s="533"/>
      <c r="AS278" s="533"/>
      <c r="AT278" s="533"/>
      <c r="AU278" s="533"/>
      <c r="AV278" s="533"/>
      <c r="AW278" s="533"/>
      <c r="AX278" s="533"/>
      <c r="AY278" s="533"/>
      <c r="AZ278" s="533"/>
      <c r="BA278" s="533"/>
      <c r="BB278" s="533"/>
      <c r="BC278" s="533"/>
      <c r="BD278" s="533"/>
      <c r="BE278" s="533"/>
      <c r="BF278" s="533"/>
      <c r="BG278" s="533"/>
      <c r="BH278" s="533"/>
      <c r="BI278" s="533"/>
      <c r="BJ278" s="533"/>
      <c r="BK278" s="533"/>
      <c r="BL278" s="533"/>
      <c r="BM278" s="533"/>
      <c r="BN278" s="533"/>
      <c r="BO278" s="533"/>
      <c r="BP278" s="533"/>
      <c r="BQ278" s="533"/>
      <c r="BR278" s="533"/>
      <c r="BS278" s="533"/>
      <c r="BT278" s="533"/>
      <c r="BU278" s="534"/>
    </row>
    <row r="279" spans="1:73" ht="21">
      <c r="A279" s="150"/>
      <c r="B279" s="150"/>
      <c r="C279" s="150"/>
      <c r="D279" s="150"/>
      <c r="E279" s="150"/>
      <c r="F279" s="150"/>
      <c r="G279" s="150"/>
      <c r="H279" s="150"/>
      <c r="I279" s="529"/>
      <c r="J279" s="530"/>
      <c r="K279" s="530"/>
      <c r="L279" s="530"/>
      <c r="M279" s="530"/>
      <c r="N279" s="530"/>
      <c r="O279" s="530"/>
      <c r="P279" s="530"/>
      <c r="Q279" s="530"/>
      <c r="R279" s="530"/>
      <c r="S279" s="530"/>
      <c r="T279" s="530"/>
      <c r="U279" s="531"/>
      <c r="V279" s="529"/>
      <c r="W279" s="530"/>
      <c r="X279" s="530"/>
      <c r="Y279" s="530"/>
      <c r="Z279" s="530"/>
      <c r="AA279" s="530"/>
      <c r="AB279" s="530"/>
      <c r="AC279" s="530"/>
      <c r="AD279" s="530"/>
      <c r="AE279" s="530"/>
      <c r="AF279" s="530"/>
      <c r="AG279" s="530"/>
      <c r="AH279" s="531"/>
      <c r="AI279" s="532"/>
      <c r="AJ279" s="533"/>
      <c r="AK279" s="533"/>
      <c r="AL279" s="533"/>
      <c r="AM279" s="533"/>
      <c r="AN279" s="533"/>
      <c r="AO279" s="533"/>
      <c r="AP279" s="533"/>
      <c r="AQ279" s="533"/>
      <c r="AR279" s="533"/>
      <c r="AS279" s="533"/>
      <c r="AT279" s="533"/>
      <c r="AU279" s="533"/>
      <c r="AV279" s="533"/>
      <c r="AW279" s="533"/>
      <c r="AX279" s="533"/>
      <c r="AY279" s="533"/>
      <c r="AZ279" s="533"/>
      <c r="BA279" s="533"/>
      <c r="BB279" s="533"/>
      <c r="BC279" s="533"/>
      <c r="BD279" s="533"/>
      <c r="BE279" s="533"/>
      <c r="BF279" s="533"/>
      <c r="BG279" s="533"/>
      <c r="BH279" s="533"/>
      <c r="BI279" s="533"/>
      <c r="BJ279" s="533"/>
      <c r="BK279" s="533"/>
      <c r="BL279" s="533"/>
      <c r="BM279" s="533"/>
      <c r="BN279" s="533"/>
      <c r="BO279" s="533"/>
      <c r="BP279" s="533"/>
      <c r="BQ279" s="533"/>
      <c r="BR279" s="533"/>
      <c r="BS279" s="533"/>
      <c r="BT279" s="533"/>
      <c r="BU279" s="534"/>
    </row>
    <row r="280" spans="1:73" ht="21">
      <c r="A280" s="150"/>
      <c r="B280" s="150"/>
      <c r="C280" s="150"/>
      <c r="D280" s="150"/>
      <c r="E280" s="150"/>
      <c r="F280" s="150"/>
      <c r="G280" s="150"/>
      <c r="H280" s="150"/>
      <c r="I280" s="529"/>
      <c r="J280" s="530"/>
      <c r="K280" s="530"/>
      <c r="L280" s="530"/>
      <c r="M280" s="530"/>
      <c r="N280" s="530"/>
      <c r="O280" s="530"/>
      <c r="P280" s="530"/>
      <c r="Q280" s="530"/>
      <c r="R280" s="530"/>
      <c r="S280" s="530"/>
      <c r="T280" s="530"/>
      <c r="U280" s="531"/>
      <c r="V280" s="529"/>
      <c r="W280" s="530"/>
      <c r="X280" s="530"/>
      <c r="Y280" s="530"/>
      <c r="Z280" s="530"/>
      <c r="AA280" s="530"/>
      <c r="AB280" s="530"/>
      <c r="AC280" s="530"/>
      <c r="AD280" s="530"/>
      <c r="AE280" s="530"/>
      <c r="AF280" s="530"/>
      <c r="AG280" s="530"/>
      <c r="AH280" s="531"/>
      <c r="AI280" s="532"/>
      <c r="AJ280" s="533"/>
      <c r="AK280" s="533"/>
      <c r="AL280" s="533"/>
      <c r="AM280" s="533"/>
      <c r="AN280" s="533"/>
      <c r="AO280" s="533"/>
      <c r="AP280" s="533"/>
      <c r="AQ280" s="533"/>
      <c r="AR280" s="533"/>
      <c r="AS280" s="533"/>
      <c r="AT280" s="533"/>
      <c r="AU280" s="533"/>
      <c r="AV280" s="533"/>
      <c r="AW280" s="533"/>
      <c r="AX280" s="533"/>
      <c r="AY280" s="533"/>
      <c r="AZ280" s="533"/>
      <c r="BA280" s="533"/>
      <c r="BB280" s="533"/>
      <c r="BC280" s="533"/>
      <c r="BD280" s="533"/>
      <c r="BE280" s="533"/>
      <c r="BF280" s="533"/>
      <c r="BG280" s="533"/>
      <c r="BH280" s="533"/>
      <c r="BI280" s="533"/>
      <c r="BJ280" s="533"/>
      <c r="BK280" s="533"/>
      <c r="BL280" s="533"/>
      <c r="BM280" s="533"/>
      <c r="BN280" s="533"/>
      <c r="BO280" s="533"/>
      <c r="BP280" s="533"/>
      <c r="BQ280" s="533"/>
      <c r="BR280" s="533"/>
      <c r="BS280" s="533"/>
      <c r="BT280" s="533"/>
      <c r="BU280" s="534"/>
    </row>
    <row r="281" spans="1:73" ht="21">
      <c r="A281" s="150"/>
      <c r="B281" s="150"/>
      <c r="C281" s="150"/>
      <c r="D281" s="150"/>
      <c r="E281" s="150"/>
      <c r="F281" s="150"/>
      <c r="G281" s="150"/>
      <c r="H281" s="150"/>
      <c r="I281" s="529"/>
      <c r="J281" s="530"/>
      <c r="K281" s="530"/>
      <c r="L281" s="530"/>
      <c r="M281" s="530"/>
      <c r="N281" s="530"/>
      <c r="O281" s="530"/>
      <c r="P281" s="530"/>
      <c r="Q281" s="530"/>
      <c r="R281" s="530"/>
      <c r="S281" s="530"/>
      <c r="T281" s="530"/>
      <c r="U281" s="531"/>
      <c r="V281" s="529"/>
      <c r="W281" s="530"/>
      <c r="X281" s="530"/>
      <c r="Y281" s="530"/>
      <c r="Z281" s="530"/>
      <c r="AA281" s="530"/>
      <c r="AB281" s="530"/>
      <c r="AC281" s="530"/>
      <c r="AD281" s="530"/>
      <c r="AE281" s="530"/>
      <c r="AF281" s="530"/>
      <c r="AG281" s="530"/>
      <c r="AH281" s="531"/>
      <c r="AI281" s="532"/>
      <c r="AJ281" s="533"/>
      <c r="AK281" s="533"/>
      <c r="AL281" s="533"/>
      <c r="AM281" s="533"/>
      <c r="AN281" s="533"/>
      <c r="AO281" s="533"/>
      <c r="AP281" s="533"/>
      <c r="AQ281" s="533"/>
      <c r="AR281" s="533"/>
      <c r="AS281" s="533"/>
      <c r="AT281" s="533"/>
      <c r="AU281" s="533"/>
      <c r="AV281" s="533"/>
      <c r="AW281" s="533"/>
      <c r="AX281" s="533"/>
      <c r="AY281" s="533"/>
      <c r="AZ281" s="533"/>
      <c r="BA281" s="533"/>
      <c r="BB281" s="533"/>
      <c r="BC281" s="533"/>
      <c r="BD281" s="533"/>
      <c r="BE281" s="533"/>
      <c r="BF281" s="533"/>
      <c r="BG281" s="533"/>
      <c r="BH281" s="533"/>
      <c r="BI281" s="533"/>
      <c r="BJ281" s="533"/>
      <c r="BK281" s="533"/>
      <c r="BL281" s="533"/>
      <c r="BM281" s="533"/>
      <c r="BN281" s="533"/>
      <c r="BO281" s="533"/>
      <c r="BP281" s="533"/>
      <c r="BQ281" s="533"/>
      <c r="BR281" s="533"/>
      <c r="BS281" s="533"/>
      <c r="BT281" s="533"/>
      <c r="BU281" s="534"/>
    </row>
    <row r="282" spans="1:73" ht="21">
      <c r="A282" s="150"/>
      <c r="B282" s="150"/>
      <c r="C282" s="150"/>
      <c r="D282" s="150"/>
      <c r="E282" s="150"/>
      <c r="F282" s="150"/>
      <c r="G282" s="150"/>
      <c r="H282" s="150"/>
      <c r="I282" s="529"/>
      <c r="J282" s="530"/>
      <c r="K282" s="530"/>
      <c r="L282" s="530"/>
      <c r="M282" s="530"/>
      <c r="N282" s="530"/>
      <c r="O282" s="530"/>
      <c r="P282" s="530"/>
      <c r="Q282" s="530"/>
      <c r="R282" s="530"/>
      <c r="S282" s="530"/>
      <c r="T282" s="530"/>
      <c r="U282" s="531"/>
      <c r="V282" s="529"/>
      <c r="W282" s="530"/>
      <c r="X282" s="530"/>
      <c r="Y282" s="530"/>
      <c r="Z282" s="530"/>
      <c r="AA282" s="530"/>
      <c r="AB282" s="530"/>
      <c r="AC282" s="530"/>
      <c r="AD282" s="530"/>
      <c r="AE282" s="530"/>
      <c r="AF282" s="530"/>
      <c r="AG282" s="530"/>
      <c r="AH282" s="531"/>
      <c r="AI282" s="532"/>
      <c r="AJ282" s="533"/>
      <c r="AK282" s="533"/>
      <c r="AL282" s="533"/>
      <c r="AM282" s="533"/>
      <c r="AN282" s="533"/>
      <c r="AO282" s="533"/>
      <c r="AP282" s="533"/>
      <c r="AQ282" s="533"/>
      <c r="AR282" s="533"/>
      <c r="AS282" s="533"/>
      <c r="AT282" s="533"/>
      <c r="AU282" s="533"/>
      <c r="AV282" s="533"/>
      <c r="AW282" s="533"/>
      <c r="AX282" s="533"/>
      <c r="AY282" s="533"/>
      <c r="AZ282" s="533"/>
      <c r="BA282" s="533"/>
      <c r="BB282" s="533"/>
      <c r="BC282" s="533"/>
      <c r="BD282" s="533"/>
      <c r="BE282" s="533"/>
      <c r="BF282" s="533"/>
      <c r="BG282" s="533"/>
      <c r="BH282" s="533"/>
      <c r="BI282" s="533"/>
      <c r="BJ282" s="533"/>
      <c r="BK282" s="533"/>
      <c r="BL282" s="533"/>
      <c r="BM282" s="533"/>
      <c r="BN282" s="533"/>
      <c r="BO282" s="533"/>
      <c r="BP282" s="533"/>
      <c r="BQ282" s="533"/>
      <c r="BR282" s="533"/>
      <c r="BS282" s="533"/>
      <c r="BT282" s="533"/>
      <c r="BU282" s="534"/>
    </row>
    <row r="283" spans="1:73" ht="21">
      <c r="A283" s="150"/>
      <c r="B283" s="150"/>
      <c r="C283" s="150"/>
      <c r="D283" s="150"/>
      <c r="E283" s="150"/>
      <c r="F283" s="150"/>
      <c r="G283" s="150"/>
      <c r="H283" s="150"/>
      <c r="I283" s="529"/>
      <c r="J283" s="530"/>
      <c r="K283" s="530"/>
      <c r="L283" s="530"/>
      <c r="M283" s="530"/>
      <c r="N283" s="530"/>
      <c r="O283" s="530"/>
      <c r="P283" s="530"/>
      <c r="Q283" s="530"/>
      <c r="R283" s="530"/>
      <c r="S283" s="530"/>
      <c r="T283" s="530"/>
      <c r="U283" s="531"/>
      <c r="V283" s="529"/>
      <c r="W283" s="530"/>
      <c r="X283" s="530"/>
      <c r="Y283" s="530"/>
      <c r="Z283" s="530"/>
      <c r="AA283" s="530"/>
      <c r="AB283" s="530"/>
      <c r="AC283" s="530"/>
      <c r="AD283" s="530"/>
      <c r="AE283" s="530"/>
      <c r="AF283" s="530"/>
      <c r="AG283" s="530"/>
      <c r="AH283" s="531"/>
      <c r="AI283" s="532"/>
      <c r="AJ283" s="533"/>
      <c r="AK283" s="533"/>
      <c r="AL283" s="533"/>
      <c r="AM283" s="533"/>
      <c r="AN283" s="533"/>
      <c r="AO283" s="533"/>
      <c r="AP283" s="533"/>
      <c r="AQ283" s="533"/>
      <c r="AR283" s="533"/>
      <c r="AS283" s="533"/>
      <c r="AT283" s="533"/>
      <c r="AU283" s="533"/>
      <c r="AV283" s="533"/>
      <c r="AW283" s="533"/>
      <c r="AX283" s="533"/>
      <c r="AY283" s="533"/>
      <c r="AZ283" s="533"/>
      <c r="BA283" s="533"/>
      <c r="BB283" s="533"/>
      <c r="BC283" s="533"/>
      <c r="BD283" s="533"/>
      <c r="BE283" s="533"/>
      <c r="BF283" s="533"/>
      <c r="BG283" s="533"/>
      <c r="BH283" s="533"/>
      <c r="BI283" s="533"/>
      <c r="BJ283" s="533"/>
      <c r="BK283" s="533"/>
      <c r="BL283" s="533"/>
      <c r="BM283" s="533"/>
      <c r="BN283" s="533"/>
      <c r="BO283" s="533"/>
      <c r="BP283" s="533"/>
      <c r="BQ283" s="533"/>
      <c r="BR283" s="533"/>
      <c r="BS283" s="533"/>
      <c r="BT283" s="533"/>
      <c r="BU283" s="534"/>
    </row>
    <row r="284" spans="1:73" ht="21">
      <c r="A284" s="150"/>
      <c r="B284" s="150"/>
      <c r="C284" s="150"/>
      <c r="D284" s="150"/>
      <c r="E284" s="150"/>
      <c r="F284" s="150"/>
      <c r="G284" s="150"/>
      <c r="H284" s="150"/>
      <c r="I284" s="529"/>
      <c r="J284" s="530"/>
      <c r="K284" s="530"/>
      <c r="L284" s="530"/>
      <c r="M284" s="530"/>
      <c r="N284" s="530"/>
      <c r="O284" s="530"/>
      <c r="P284" s="530"/>
      <c r="Q284" s="530"/>
      <c r="R284" s="530"/>
      <c r="S284" s="530"/>
      <c r="T284" s="530"/>
      <c r="U284" s="531"/>
      <c r="V284" s="529"/>
      <c r="W284" s="530"/>
      <c r="X284" s="530"/>
      <c r="Y284" s="530"/>
      <c r="Z284" s="530"/>
      <c r="AA284" s="530"/>
      <c r="AB284" s="530"/>
      <c r="AC284" s="530"/>
      <c r="AD284" s="530"/>
      <c r="AE284" s="530"/>
      <c r="AF284" s="530"/>
      <c r="AG284" s="530"/>
      <c r="AH284" s="531"/>
      <c r="AI284" s="532"/>
      <c r="AJ284" s="533"/>
      <c r="AK284" s="533"/>
      <c r="AL284" s="533"/>
      <c r="AM284" s="533"/>
      <c r="AN284" s="533"/>
      <c r="AO284" s="533"/>
      <c r="AP284" s="533"/>
      <c r="AQ284" s="533"/>
      <c r="AR284" s="533"/>
      <c r="AS284" s="533"/>
      <c r="AT284" s="533"/>
      <c r="AU284" s="533"/>
      <c r="AV284" s="533"/>
      <c r="AW284" s="533"/>
      <c r="AX284" s="533"/>
      <c r="AY284" s="533"/>
      <c r="AZ284" s="533"/>
      <c r="BA284" s="533"/>
      <c r="BB284" s="533"/>
      <c r="BC284" s="533"/>
      <c r="BD284" s="533"/>
      <c r="BE284" s="533"/>
      <c r="BF284" s="533"/>
      <c r="BG284" s="533"/>
      <c r="BH284" s="533"/>
      <c r="BI284" s="533"/>
      <c r="BJ284" s="533"/>
      <c r="BK284" s="533"/>
      <c r="BL284" s="533"/>
      <c r="BM284" s="533"/>
      <c r="BN284" s="533"/>
      <c r="BO284" s="533"/>
      <c r="BP284" s="533"/>
      <c r="BQ284" s="533"/>
      <c r="BR284" s="533"/>
      <c r="BS284" s="533"/>
      <c r="BT284" s="533"/>
      <c r="BU284" s="534"/>
    </row>
    <row r="285" spans="1:73" ht="21">
      <c r="A285" s="150"/>
      <c r="B285" s="150"/>
      <c r="C285" s="150"/>
      <c r="D285" s="150"/>
      <c r="E285" s="150"/>
      <c r="F285" s="150"/>
      <c r="G285" s="150"/>
      <c r="H285" s="150"/>
      <c r="I285" s="529"/>
      <c r="J285" s="530"/>
      <c r="K285" s="530"/>
      <c r="L285" s="530"/>
      <c r="M285" s="530"/>
      <c r="N285" s="530"/>
      <c r="O285" s="530"/>
      <c r="P285" s="530"/>
      <c r="Q285" s="530"/>
      <c r="R285" s="530"/>
      <c r="S285" s="530"/>
      <c r="T285" s="530"/>
      <c r="U285" s="531"/>
      <c r="V285" s="529"/>
      <c r="W285" s="530"/>
      <c r="X285" s="530"/>
      <c r="Y285" s="530"/>
      <c r="Z285" s="530"/>
      <c r="AA285" s="530"/>
      <c r="AB285" s="530"/>
      <c r="AC285" s="530"/>
      <c r="AD285" s="530"/>
      <c r="AE285" s="530"/>
      <c r="AF285" s="530"/>
      <c r="AG285" s="530"/>
      <c r="AH285" s="531"/>
      <c r="AI285" s="532"/>
      <c r="AJ285" s="533"/>
      <c r="AK285" s="533"/>
      <c r="AL285" s="533"/>
      <c r="AM285" s="533"/>
      <c r="AN285" s="533"/>
      <c r="AO285" s="533"/>
      <c r="AP285" s="533"/>
      <c r="AQ285" s="533"/>
      <c r="AR285" s="533"/>
      <c r="AS285" s="533"/>
      <c r="AT285" s="533"/>
      <c r="AU285" s="533"/>
      <c r="AV285" s="533"/>
      <c r="AW285" s="533"/>
      <c r="AX285" s="533"/>
      <c r="AY285" s="533"/>
      <c r="AZ285" s="533"/>
      <c r="BA285" s="533"/>
      <c r="BB285" s="533"/>
      <c r="BC285" s="533"/>
      <c r="BD285" s="533"/>
      <c r="BE285" s="533"/>
      <c r="BF285" s="533"/>
      <c r="BG285" s="533"/>
      <c r="BH285" s="533"/>
      <c r="BI285" s="533"/>
      <c r="BJ285" s="533"/>
      <c r="BK285" s="533"/>
      <c r="BL285" s="533"/>
      <c r="BM285" s="533"/>
      <c r="BN285" s="533"/>
      <c r="BO285" s="533"/>
      <c r="BP285" s="533"/>
      <c r="BQ285" s="533"/>
      <c r="BR285" s="533"/>
      <c r="BS285" s="533"/>
      <c r="BT285" s="533"/>
      <c r="BU285" s="534"/>
    </row>
    <row r="286" spans="1:73" ht="21">
      <c r="A286" s="150"/>
      <c r="B286" s="150"/>
      <c r="C286" s="150"/>
      <c r="D286" s="150"/>
      <c r="E286" s="150"/>
      <c r="F286" s="150"/>
      <c r="G286" s="150"/>
      <c r="H286" s="150"/>
      <c r="I286" s="529"/>
      <c r="J286" s="530"/>
      <c r="K286" s="530"/>
      <c r="L286" s="530"/>
      <c r="M286" s="530"/>
      <c r="N286" s="530"/>
      <c r="O286" s="530"/>
      <c r="P286" s="530"/>
      <c r="Q286" s="530"/>
      <c r="R286" s="530"/>
      <c r="S286" s="530"/>
      <c r="T286" s="530"/>
      <c r="U286" s="531"/>
      <c r="V286" s="529"/>
      <c r="W286" s="530"/>
      <c r="X286" s="530"/>
      <c r="Y286" s="530"/>
      <c r="Z286" s="530"/>
      <c r="AA286" s="530"/>
      <c r="AB286" s="530"/>
      <c r="AC286" s="530"/>
      <c r="AD286" s="530"/>
      <c r="AE286" s="530"/>
      <c r="AF286" s="530"/>
      <c r="AG286" s="530"/>
      <c r="AH286" s="531"/>
      <c r="AI286" s="532"/>
      <c r="AJ286" s="533"/>
      <c r="AK286" s="533"/>
      <c r="AL286" s="533"/>
      <c r="AM286" s="533"/>
      <c r="AN286" s="533"/>
      <c r="AO286" s="533"/>
      <c r="AP286" s="533"/>
      <c r="AQ286" s="533"/>
      <c r="AR286" s="533"/>
      <c r="AS286" s="533"/>
      <c r="AT286" s="533"/>
      <c r="AU286" s="533"/>
      <c r="AV286" s="533"/>
      <c r="AW286" s="533"/>
      <c r="AX286" s="533"/>
      <c r="AY286" s="533"/>
      <c r="AZ286" s="533"/>
      <c r="BA286" s="533"/>
      <c r="BB286" s="533"/>
      <c r="BC286" s="533"/>
      <c r="BD286" s="533"/>
      <c r="BE286" s="533"/>
      <c r="BF286" s="533"/>
      <c r="BG286" s="533"/>
      <c r="BH286" s="533"/>
      <c r="BI286" s="533"/>
      <c r="BJ286" s="533"/>
      <c r="BK286" s="533"/>
      <c r="BL286" s="533"/>
      <c r="BM286" s="533"/>
      <c r="BN286" s="533"/>
      <c r="BO286" s="533"/>
      <c r="BP286" s="533"/>
      <c r="BQ286" s="533"/>
      <c r="BR286" s="533"/>
      <c r="BS286" s="533"/>
      <c r="BT286" s="533"/>
      <c r="BU286" s="534"/>
    </row>
    <row r="287" spans="1:73" ht="21">
      <c r="A287" s="150"/>
      <c r="B287" s="150"/>
      <c r="C287" s="150"/>
      <c r="D287" s="150"/>
      <c r="E287" s="150"/>
      <c r="F287" s="150"/>
      <c r="G287" s="150"/>
      <c r="H287" s="150"/>
      <c r="I287" s="544"/>
      <c r="J287" s="545"/>
      <c r="K287" s="545"/>
      <c r="L287" s="545"/>
      <c r="M287" s="545"/>
      <c r="N287" s="545"/>
      <c r="O287" s="545"/>
      <c r="P287" s="545"/>
      <c r="Q287" s="545"/>
      <c r="R287" s="545"/>
      <c r="S287" s="545"/>
      <c r="T287" s="545"/>
      <c r="U287" s="546"/>
      <c r="V287" s="544"/>
      <c r="W287" s="545"/>
      <c r="X287" s="545"/>
      <c r="Y287" s="545"/>
      <c r="Z287" s="545"/>
      <c r="AA287" s="545"/>
      <c r="AB287" s="545"/>
      <c r="AC287" s="545"/>
      <c r="AD287" s="545"/>
      <c r="AE287" s="545"/>
      <c r="AF287" s="545"/>
      <c r="AG287" s="545"/>
      <c r="AH287" s="546"/>
      <c r="AI287" s="547"/>
      <c r="AJ287" s="548"/>
      <c r="AK287" s="548"/>
      <c r="AL287" s="548"/>
      <c r="AM287" s="548"/>
      <c r="AN287" s="548"/>
      <c r="AO287" s="548"/>
      <c r="AP287" s="548"/>
      <c r="AQ287" s="548"/>
      <c r="AR287" s="548"/>
      <c r="AS287" s="548"/>
      <c r="AT287" s="548"/>
      <c r="AU287" s="548"/>
      <c r="AV287" s="548"/>
      <c r="AW287" s="548"/>
      <c r="AX287" s="548"/>
      <c r="AY287" s="548"/>
      <c r="AZ287" s="548"/>
      <c r="BA287" s="548"/>
      <c r="BB287" s="548"/>
      <c r="BC287" s="548"/>
      <c r="BD287" s="548"/>
      <c r="BE287" s="548"/>
      <c r="BF287" s="548"/>
      <c r="BG287" s="548"/>
      <c r="BH287" s="548"/>
      <c r="BI287" s="548"/>
      <c r="BJ287" s="548"/>
      <c r="BK287" s="548"/>
      <c r="BL287" s="548"/>
      <c r="BM287" s="548"/>
      <c r="BN287" s="548"/>
      <c r="BO287" s="548"/>
      <c r="BP287" s="548"/>
      <c r="BQ287" s="548"/>
      <c r="BR287" s="548"/>
      <c r="BS287" s="548"/>
      <c r="BT287" s="548"/>
      <c r="BU287" s="549"/>
    </row>
    <row r="288" spans="1:73" ht="23.25">
      <c r="I288" s="550" t="s">
        <v>656</v>
      </c>
      <c r="J288" s="550"/>
      <c r="K288" s="550"/>
      <c r="L288" s="550"/>
      <c r="M288" s="550"/>
      <c r="N288" s="550"/>
      <c r="O288" s="550"/>
      <c r="P288" s="550"/>
      <c r="Q288" s="550"/>
      <c r="R288" s="550"/>
      <c r="S288" s="550"/>
      <c r="T288" s="550"/>
      <c r="U288" s="550"/>
      <c r="V288" s="551" t="s">
        <v>657</v>
      </c>
      <c r="W288" s="551"/>
      <c r="X288" s="551"/>
      <c r="Y288" s="551"/>
      <c r="Z288" s="551"/>
      <c r="AA288" s="551"/>
      <c r="AB288" s="551"/>
      <c r="AC288" s="551"/>
      <c r="AD288" s="551"/>
      <c r="AE288" s="551"/>
      <c r="AF288" s="551"/>
      <c r="AG288" s="551"/>
      <c r="AH288" s="551"/>
      <c r="AI288" s="551" t="s">
        <v>709</v>
      </c>
      <c r="AJ288" s="551"/>
      <c r="AK288" s="551"/>
      <c r="AL288" s="551"/>
      <c r="AM288" s="551"/>
      <c r="AN288" s="551"/>
      <c r="AO288" s="551"/>
      <c r="AP288" s="551"/>
      <c r="AQ288" s="551"/>
      <c r="AR288" s="551"/>
      <c r="AS288" s="551"/>
      <c r="AT288" s="551"/>
      <c r="AU288" s="551"/>
      <c r="AV288" s="551"/>
      <c r="AW288" s="551"/>
      <c r="AX288" s="551"/>
      <c r="AY288" s="551"/>
      <c r="AZ288" s="551"/>
      <c r="BA288" s="551"/>
      <c r="BB288" s="551"/>
      <c r="BC288" s="551"/>
      <c r="BD288" s="551"/>
      <c r="BE288" s="551"/>
      <c r="BF288" s="551"/>
      <c r="BG288" s="551"/>
      <c r="BH288" s="551"/>
      <c r="BI288" s="551"/>
      <c r="BJ288" s="551"/>
      <c r="BK288" s="551"/>
      <c r="BL288" s="551"/>
      <c r="BM288" s="551"/>
      <c r="BN288" s="551"/>
      <c r="BO288" s="551"/>
      <c r="BP288" s="551"/>
      <c r="BQ288" s="551"/>
      <c r="BR288" s="551"/>
      <c r="BS288" s="551"/>
      <c r="BT288" s="551"/>
      <c r="BU288" s="551"/>
    </row>
    <row r="289" spans="1:73" ht="21">
      <c r="A289" s="150"/>
      <c r="B289" s="150"/>
      <c r="C289" s="150"/>
      <c r="D289" s="150"/>
      <c r="E289" s="150"/>
      <c r="F289" s="150"/>
      <c r="G289" s="150"/>
      <c r="H289" s="150"/>
      <c r="I289" s="552"/>
      <c r="J289" s="553"/>
      <c r="K289" s="553"/>
      <c r="L289" s="553"/>
      <c r="M289" s="553"/>
      <c r="N289" s="553"/>
      <c r="O289" s="553"/>
      <c r="P289" s="553"/>
      <c r="Q289" s="553"/>
      <c r="R289" s="553"/>
      <c r="S289" s="553"/>
      <c r="T289" s="553"/>
      <c r="U289" s="554"/>
      <c r="V289" s="552"/>
      <c r="W289" s="553"/>
      <c r="X289" s="553"/>
      <c r="Y289" s="553"/>
      <c r="Z289" s="553"/>
      <c r="AA289" s="553"/>
      <c r="AB289" s="553"/>
      <c r="AC289" s="553"/>
      <c r="AD289" s="553"/>
      <c r="AE289" s="553"/>
      <c r="AF289" s="553"/>
      <c r="AG289" s="553"/>
      <c r="AH289" s="554"/>
      <c r="AI289" s="556"/>
      <c r="AJ289" s="557"/>
      <c r="AK289" s="557"/>
      <c r="AL289" s="557"/>
      <c r="AM289" s="557"/>
      <c r="AN289" s="557"/>
      <c r="AO289" s="557"/>
      <c r="AP289" s="557"/>
      <c r="AQ289" s="557"/>
      <c r="AR289" s="557"/>
      <c r="AS289" s="557"/>
      <c r="AT289" s="557"/>
      <c r="AU289" s="557"/>
      <c r="AV289" s="557"/>
      <c r="AW289" s="557"/>
      <c r="AX289" s="557"/>
      <c r="AY289" s="557"/>
      <c r="AZ289" s="557"/>
      <c r="BA289" s="557"/>
      <c r="BB289" s="557"/>
      <c r="BC289" s="557"/>
      <c r="BD289" s="557"/>
      <c r="BE289" s="557"/>
      <c r="BF289" s="557"/>
      <c r="BG289" s="557"/>
      <c r="BH289" s="557"/>
      <c r="BI289" s="557"/>
      <c r="BJ289" s="557"/>
      <c r="BK289" s="557"/>
      <c r="BL289" s="557"/>
      <c r="BM289" s="557"/>
      <c r="BN289" s="557"/>
      <c r="BO289" s="557"/>
      <c r="BP289" s="557"/>
      <c r="BQ289" s="557"/>
      <c r="BR289" s="557"/>
      <c r="BS289" s="557"/>
      <c r="BT289" s="557"/>
      <c r="BU289" s="558"/>
    </row>
    <row r="290" spans="1:73" ht="21">
      <c r="A290" s="150"/>
      <c r="B290" s="150"/>
      <c r="C290" s="150"/>
      <c r="D290" s="150"/>
      <c r="E290" s="150"/>
      <c r="F290" s="150"/>
      <c r="G290" s="150"/>
      <c r="H290" s="150"/>
      <c r="I290" s="529"/>
      <c r="J290" s="530"/>
      <c r="K290" s="530"/>
      <c r="L290" s="530"/>
      <c r="M290" s="530"/>
      <c r="N290" s="530"/>
      <c r="O290" s="530"/>
      <c r="P290" s="530"/>
      <c r="Q290" s="530"/>
      <c r="R290" s="530"/>
      <c r="S290" s="530"/>
      <c r="T290" s="530"/>
      <c r="U290" s="531"/>
      <c r="V290" s="529"/>
      <c r="W290" s="530"/>
      <c r="X290" s="530"/>
      <c r="Y290" s="530"/>
      <c r="Z290" s="530"/>
      <c r="AA290" s="530"/>
      <c r="AB290" s="530"/>
      <c r="AC290" s="530"/>
      <c r="AD290" s="530"/>
      <c r="AE290" s="530"/>
      <c r="AF290" s="530"/>
      <c r="AG290" s="530"/>
      <c r="AH290" s="531"/>
      <c r="AI290" s="532"/>
      <c r="AJ290" s="533"/>
      <c r="AK290" s="533"/>
      <c r="AL290" s="533"/>
      <c r="AM290" s="533"/>
      <c r="AN290" s="533"/>
      <c r="AO290" s="533"/>
      <c r="AP290" s="533"/>
      <c r="AQ290" s="533"/>
      <c r="AR290" s="533"/>
      <c r="AS290" s="533"/>
      <c r="AT290" s="533"/>
      <c r="AU290" s="533"/>
      <c r="AV290" s="533"/>
      <c r="AW290" s="533"/>
      <c r="AX290" s="533"/>
      <c r="AY290" s="533"/>
      <c r="AZ290" s="533"/>
      <c r="BA290" s="533"/>
      <c r="BB290" s="533"/>
      <c r="BC290" s="533"/>
      <c r="BD290" s="533"/>
      <c r="BE290" s="533"/>
      <c r="BF290" s="533"/>
      <c r="BG290" s="533"/>
      <c r="BH290" s="533"/>
      <c r="BI290" s="533"/>
      <c r="BJ290" s="533"/>
      <c r="BK290" s="533"/>
      <c r="BL290" s="533"/>
      <c r="BM290" s="533"/>
      <c r="BN290" s="533"/>
      <c r="BO290" s="533"/>
      <c r="BP290" s="533"/>
      <c r="BQ290" s="533"/>
      <c r="BR290" s="533"/>
      <c r="BS290" s="533"/>
      <c r="BT290" s="533"/>
      <c r="BU290" s="534"/>
    </row>
    <row r="291" spans="1:73" ht="21">
      <c r="A291" s="150"/>
      <c r="B291" s="150"/>
      <c r="C291" s="150"/>
      <c r="D291" s="150"/>
      <c r="E291" s="150"/>
      <c r="F291" s="150"/>
      <c r="G291" s="150"/>
      <c r="H291" s="150"/>
      <c r="I291" s="529"/>
      <c r="J291" s="530"/>
      <c r="K291" s="530"/>
      <c r="L291" s="530"/>
      <c r="M291" s="530"/>
      <c r="N291" s="530"/>
      <c r="O291" s="530"/>
      <c r="P291" s="530"/>
      <c r="Q291" s="530"/>
      <c r="R291" s="530"/>
      <c r="S291" s="530"/>
      <c r="T291" s="530"/>
      <c r="U291" s="531"/>
      <c r="V291" s="529"/>
      <c r="W291" s="530"/>
      <c r="X291" s="530"/>
      <c r="Y291" s="530"/>
      <c r="Z291" s="530"/>
      <c r="AA291" s="530"/>
      <c r="AB291" s="530"/>
      <c r="AC291" s="530"/>
      <c r="AD291" s="530"/>
      <c r="AE291" s="530"/>
      <c r="AF291" s="530"/>
      <c r="AG291" s="530"/>
      <c r="AH291" s="531"/>
      <c r="AI291" s="532"/>
      <c r="AJ291" s="533"/>
      <c r="AK291" s="533"/>
      <c r="AL291" s="533"/>
      <c r="AM291" s="533"/>
      <c r="AN291" s="533"/>
      <c r="AO291" s="533"/>
      <c r="AP291" s="533"/>
      <c r="AQ291" s="533"/>
      <c r="AR291" s="533"/>
      <c r="AS291" s="533"/>
      <c r="AT291" s="533"/>
      <c r="AU291" s="533"/>
      <c r="AV291" s="533"/>
      <c r="AW291" s="533"/>
      <c r="AX291" s="533"/>
      <c r="AY291" s="533"/>
      <c r="AZ291" s="533"/>
      <c r="BA291" s="533"/>
      <c r="BB291" s="533"/>
      <c r="BC291" s="533"/>
      <c r="BD291" s="533"/>
      <c r="BE291" s="533"/>
      <c r="BF291" s="533"/>
      <c r="BG291" s="533"/>
      <c r="BH291" s="533"/>
      <c r="BI291" s="533"/>
      <c r="BJ291" s="533"/>
      <c r="BK291" s="533"/>
      <c r="BL291" s="533"/>
      <c r="BM291" s="533"/>
      <c r="BN291" s="533"/>
      <c r="BO291" s="533"/>
      <c r="BP291" s="533"/>
      <c r="BQ291" s="533"/>
      <c r="BR291" s="533"/>
      <c r="BS291" s="533"/>
      <c r="BT291" s="533"/>
      <c r="BU291" s="534"/>
    </row>
    <row r="292" spans="1:73" ht="21">
      <c r="A292" s="150"/>
      <c r="B292" s="150"/>
      <c r="C292" s="150"/>
      <c r="D292" s="150"/>
      <c r="E292" s="150"/>
      <c r="F292" s="150"/>
      <c r="G292" s="150"/>
      <c r="H292" s="150"/>
      <c r="I292" s="529"/>
      <c r="J292" s="530"/>
      <c r="K292" s="530"/>
      <c r="L292" s="530"/>
      <c r="M292" s="530"/>
      <c r="N292" s="530"/>
      <c r="O292" s="530"/>
      <c r="P292" s="530"/>
      <c r="Q292" s="530"/>
      <c r="R292" s="530"/>
      <c r="S292" s="530"/>
      <c r="T292" s="530"/>
      <c r="U292" s="531"/>
      <c r="V292" s="529"/>
      <c r="W292" s="530"/>
      <c r="X292" s="530"/>
      <c r="Y292" s="530"/>
      <c r="Z292" s="530"/>
      <c r="AA292" s="530"/>
      <c r="AB292" s="530"/>
      <c r="AC292" s="530"/>
      <c r="AD292" s="530"/>
      <c r="AE292" s="530"/>
      <c r="AF292" s="530"/>
      <c r="AG292" s="530"/>
      <c r="AH292" s="531"/>
      <c r="AI292" s="532"/>
      <c r="AJ292" s="533"/>
      <c r="AK292" s="533"/>
      <c r="AL292" s="533"/>
      <c r="AM292" s="533"/>
      <c r="AN292" s="533"/>
      <c r="AO292" s="533"/>
      <c r="AP292" s="533"/>
      <c r="AQ292" s="533"/>
      <c r="AR292" s="533"/>
      <c r="AS292" s="533"/>
      <c r="AT292" s="533"/>
      <c r="AU292" s="533"/>
      <c r="AV292" s="533"/>
      <c r="AW292" s="533"/>
      <c r="AX292" s="533"/>
      <c r="AY292" s="533"/>
      <c r="AZ292" s="533"/>
      <c r="BA292" s="533"/>
      <c r="BB292" s="533"/>
      <c r="BC292" s="533"/>
      <c r="BD292" s="533"/>
      <c r="BE292" s="533"/>
      <c r="BF292" s="533"/>
      <c r="BG292" s="533"/>
      <c r="BH292" s="533"/>
      <c r="BI292" s="533"/>
      <c r="BJ292" s="533"/>
      <c r="BK292" s="533"/>
      <c r="BL292" s="533"/>
      <c r="BM292" s="533"/>
      <c r="BN292" s="533"/>
      <c r="BO292" s="533"/>
      <c r="BP292" s="533"/>
      <c r="BQ292" s="533"/>
      <c r="BR292" s="533"/>
      <c r="BS292" s="533"/>
      <c r="BT292" s="533"/>
      <c r="BU292" s="534"/>
    </row>
    <row r="293" spans="1:73" ht="21">
      <c r="A293" s="150"/>
      <c r="B293" s="150"/>
      <c r="C293" s="150"/>
      <c r="D293" s="150"/>
      <c r="E293" s="150"/>
      <c r="F293" s="150"/>
      <c r="G293" s="150"/>
      <c r="H293" s="150"/>
      <c r="I293" s="529"/>
      <c r="J293" s="530"/>
      <c r="K293" s="530"/>
      <c r="L293" s="530"/>
      <c r="M293" s="530"/>
      <c r="N293" s="530"/>
      <c r="O293" s="530"/>
      <c r="P293" s="530"/>
      <c r="Q293" s="530"/>
      <c r="R293" s="530"/>
      <c r="S293" s="530"/>
      <c r="T293" s="530"/>
      <c r="U293" s="531"/>
      <c r="V293" s="529"/>
      <c r="W293" s="530"/>
      <c r="X293" s="530"/>
      <c r="Y293" s="530"/>
      <c r="Z293" s="530"/>
      <c r="AA293" s="530"/>
      <c r="AB293" s="530"/>
      <c r="AC293" s="530"/>
      <c r="AD293" s="530"/>
      <c r="AE293" s="530"/>
      <c r="AF293" s="530"/>
      <c r="AG293" s="530"/>
      <c r="AH293" s="531"/>
      <c r="AI293" s="532"/>
      <c r="AJ293" s="533"/>
      <c r="AK293" s="533"/>
      <c r="AL293" s="533"/>
      <c r="AM293" s="533"/>
      <c r="AN293" s="533"/>
      <c r="AO293" s="533"/>
      <c r="AP293" s="533"/>
      <c r="AQ293" s="533"/>
      <c r="AR293" s="533"/>
      <c r="AS293" s="533"/>
      <c r="AT293" s="533"/>
      <c r="AU293" s="533"/>
      <c r="AV293" s="533"/>
      <c r="AW293" s="533"/>
      <c r="AX293" s="533"/>
      <c r="AY293" s="533"/>
      <c r="AZ293" s="533"/>
      <c r="BA293" s="533"/>
      <c r="BB293" s="533"/>
      <c r="BC293" s="533"/>
      <c r="BD293" s="533"/>
      <c r="BE293" s="533"/>
      <c r="BF293" s="533"/>
      <c r="BG293" s="533"/>
      <c r="BH293" s="533"/>
      <c r="BI293" s="533"/>
      <c r="BJ293" s="533"/>
      <c r="BK293" s="533"/>
      <c r="BL293" s="533"/>
      <c r="BM293" s="533"/>
      <c r="BN293" s="533"/>
      <c r="BO293" s="533"/>
      <c r="BP293" s="533"/>
      <c r="BQ293" s="533"/>
      <c r="BR293" s="533"/>
      <c r="BS293" s="533"/>
      <c r="BT293" s="533"/>
      <c r="BU293" s="534"/>
    </row>
    <row r="294" spans="1:73" ht="21">
      <c r="A294" s="150"/>
      <c r="B294" s="150"/>
      <c r="C294" s="150"/>
      <c r="D294" s="150"/>
      <c r="E294" s="150"/>
      <c r="F294" s="150"/>
      <c r="G294" s="150"/>
      <c r="H294" s="150"/>
      <c r="I294" s="529"/>
      <c r="J294" s="530"/>
      <c r="K294" s="530"/>
      <c r="L294" s="530"/>
      <c r="M294" s="530"/>
      <c r="N294" s="530"/>
      <c r="O294" s="530"/>
      <c r="P294" s="530"/>
      <c r="Q294" s="530"/>
      <c r="R294" s="530"/>
      <c r="S294" s="530"/>
      <c r="T294" s="530"/>
      <c r="U294" s="531"/>
      <c r="V294" s="529"/>
      <c r="W294" s="530"/>
      <c r="X294" s="530"/>
      <c r="Y294" s="530"/>
      <c r="Z294" s="530"/>
      <c r="AA294" s="530"/>
      <c r="AB294" s="530"/>
      <c r="AC294" s="530"/>
      <c r="AD294" s="530"/>
      <c r="AE294" s="530"/>
      <c r="AF294" s="530"/>
      <c r="AG294" s="530"/>
      <c r="AH294" s="531"/>
      <c r="AI294" s="532"/>
      <c r="AJ294" s="533"/>
      <c r="AK294" s="533"/>
      <c r="AL294" s="533"/>
      <c r="AM294" s="533"/>
      <c r="AN294" s="533"/>
      <c r="AO294" s="533"/>
      <c r="AP294" s="533"/>
      <c r="AQ294" s="533"/>
      <c r="AR294" s="533"/>
      <c r="AS294" s="533"/>
      <c r="AT294" s="533"/>
      <c r="AU294" s="533"/>
      <c r="AV294" s="533"/>
      <c r="AW294" s="533"/>
      <c r="AX294" s="533"/>
      <c r="AY294" s="533"/>
      <c r="AZ294" s="533"/>
      <c r="BA294" s="533"/>
      <c r="BB294" s="533"/>
      <c r="BC294" s="533"/>
      <c r="BD294" s="533"/>
      <c r="BE294" s="533"/>
      <c r="BF294" s="533"/>
      <c r="BG294" s="533"/>
      <c r="BH294" s="533"/>
      <c r="BI294" s="533"/>
      <c r="BJ294" s="533"/>
      <c r="BK294" s="533"/>
      <c r="BL294" s="533"/>
      <c r="BM294" s="533"/>
      <c r="BN294" s="533"/>
      <c r="BO294" s="533"/>
      <c r="BP294" s="533"/>
      <c r="BQ294" s="533"/>
      <c r="BR294" s="533"/>
      <c r="BS294" s="533"/>
      <c r="BT294" s="533"/>
      <c r="BU294" s="534"/>
    </row>
    <row r="295" spans="1:73" ht="21">
      <c r="A295" s="150"/>
      <c r="B295" s="150"/>
      <c r="C295" s="150"/>
      <c r="D295" s="150"/>
      <c r="E295" s="150"/>
      <c r="F295" s="150"/>
      <c r="G295" s="150"/>
      <c r="H295" s="150"/>
      <c r="I295" s="529"/>
      <c r="J295" s="530"/>
      <c r="K295" s="530"/>
      <c r="L295" s="530"/>
      <c r="M295" s="530"/>
      <c r="N295" s="530"/>
      <c r="O295" s="530"/>
      <c r="P295" s="530"/>
      <c r="Q295" s="530"/>
      <c r="R295" s="530"/>
      <c r="S295" s="530"/>
      <c r="T295" s="530"/>
      <c r="U295" s="531"/>
      <c r="V295" s="529"/>
      <c r="W295" s="530"/>
      <c r="X295" s="530"/>
      <c r="Y295" s="530"/>
      <c r="Z295" s="530"/>
      <c r="AA295" s="530"/>
      <c r="AB295" s="530"/>
      <c r="AC295" s="530"/>
      <c r="AD295" s="530"/>
      <c r="AE295" s="530"/>
      <c r="AF295" s="530"/>
      <c r="AG295" s="530"/>
      <c r="AH295" s="531"/>
      <c r="AI295" s="532"/>
      <c r="AJ295" s="533"/>
      <c r="AK295" s="533"/>
      <c r="AL295" s="533"/>
      <c r="AM295" s="533"/>
      <c r="AN295" s="533"/>
      <c r="AO295" s="533"/>
      <c r="AP295" s="533"/>
      <c r="AQ295" s="533"/>
      <c r="AR295" s="533"/>
      <c r="AS295" s="533"/>
      <c r="AT295" s="533"/>
      <c r="AU295" s="533"/>
      <c r="AV295" s="533"/>
      <c r="AW295" s="533"/>
      <c r="AX295" s="533"/>
      <c r="AY295" s="533"/>
      <c r="AZ295" s="533"/>
      <c r="BA295" s="533"/>
      <c r="BB295" s="533"/>
      <c r="BC295" s="533"/>
      <c r="BD295" s="533"/>
      <c r="BE295" s="533"/>
      <c r="BF295" s="533"/>
      <c r="BG295" s="533"/>
      <c r="BH295" s="533"/>
      <c r="BI295" s="533"/>
      <c r="BJ295" s="533"/>
      <c r="BK295" s="533"/>
      <c r="BL295" s="533"/>
      <c r="BM295" s="533"/>
      <c r="BN295" s="533"/>
      <c r="BO295" s="533"/>
      <c r="BP295" s="533"/>
      <c r="BQ295" s="533"/>
      <c r="BR295" s="533"/>
      <c r="BS295" s="533"/>
      <c r="BT295" s="533"/>
      <c r="BU295" s="534"/>
    </row>
    <row r="296" spans="1:73" ht="21">
      <c r="A296" s="150"/>
      <c r="B296" s="150"/>
      <c r="C296" s="150"/>
      <c r="D296" s="150"/>
      <c r="E296" s="150"/>
      <c r="F296" s="150"/>
      <c r="G296" s="150"/>
      <c r="H296" s="150"/>
      <c r="I296" s="529"/>
      <c r="J296" s="530"/>
      <c r="K296" s="530"/>
      <c r="L296" s="530"/>
      <c r="M296" s="530"/>
      <c r="N296" s="530"/>
      <c r="O296" s="530"/>
      <c r="P296" s="530"/>
      <c r="Q296" s="530"/>
      <c r="R296" s="530"/>
      <c r="S296" s="530"/>
      <c r="T296" s="530"/>
      <c r="U296" s="531"/>
      <c r="V296" s="529"/>
      <c r="W296" s="530"/>
      <c r="X296" s="530"/>
      <c r="Y296" s="530"/>
      <c r="Z296" s="530"/>
      <c r="AA296" s="530"/>
      <c r="AB296" s="530"/>
      <c r="AC296" s="530"/>
      <c r="AD296" s="530"/>
      <c r="AE296" s="530"/>
      <c r="AF296" s="530"/>
      <c r="AG296" s="530"/>
      <c r="AH296" s="531"/>
      <c r="AI296" s="532"/>
      <c r="AJ296" s="533"/>
      <c r="AK296" s="533"/>
      <c r="AL296" s="533"/>
      <c r="AM296" s="533"/>
      <c r="AN296" s="533"/>
      <c r="AO296" s="533"/>
      <c r="AP296" s="533"/>
      <c r="AQ296" s="533"/>
      <c r="AR296" s="533"/>
      <c r="AS296" s="533"/>
      <c r="AT296" s="533"/>
      <c r="AU296" s="533"/>
      <c r="AV296" s="533"/>
      <c r="AW296" s="533"/>
      <c r="AX296" s="533"/>
      <c r="AY296" s="533"/>
      <c r="AZ296" s="533"/>
      <c r="BA296" s="533"/>
      <c r="BB296" s="533"/>
      <c r="BC296" s="533"/>
      <c r="BD296" s="533"/>
      <c r="BE296" s="533"/>
      <c r="BF296" s="533"/>
      <c r="BG296" s="533"/>
      <c r="BH296" s="533"/>
      <c r="BI296" s="533"/>
      <c r="BJ296" s="533"/>
      <c r="BK296" s="533"/>
      <c r="BL296" s="533"/>
      <c r="BM296" s="533"/>
      <c r="BN296" s="533"/>
      <c r="BO296" s="533"/>
      <c r="BP296" s="533"/>
      <c r="BQ296" s="533"/>
      <c r="BR296" s="533"/>
      <c r="BS296" s="533"/>
      <c r="BT296" s="533"/>
      <c r="BU296" s="534"/>
    </row>
    <row r="297" spans="1:73" ht="21">
      <c r="A297" s="150"/>
      <c r="B297" s="150"/>
      <c r="C297" s="150"/>
      <c r="D297" s="150"/>
      <c r="E297" s="150"/>
      <c r="F297" s="150"/>
      <c r="G297" s="150"/>
      <c r="H297" s="150"/>
      <c r="I297" s="529"/>
      <c r="J297" s="530"/>
      <c r="K297" s="530"/>
      <c r="L297" s="530"/>
      <c r="M297" s="530"/>
      <c r="N297" s="530"/>
      <c r="O297" s="530"/>
      <c r="P297" s="530"/>
      <c r="Q297" s="530"/>
      <c r="R297" s="530"/>
      <c r="S297" s="530"/>
      <c r="T297" s="530"/>
      <c r="U297" s="531"/>
      <c r="V297" s="529"/>
      <c r="W297" s="530"/>
      <c r="X297" s="530"/>
      <c r="Y297" s="530"/>
      <c r="Z297" s="530"/>
      <c r="AA297" s="530"/>
      <c r="AB297" s="530"/>
      <c r="AC297" s="530"/>
      <c r="AD297" s="530"/>
      <c r="AE297" s="530"/>
      <c r="AF297" s="530"/>
      <c r="AG297" s="530"/>
      <c r="AH297" s="531"/>
      <c r="AI297" s="532"/>
      <c r="AJ297" s="533"/>
      <c r="AK297" s="533"/>
      <c r="AL297" s="533"/>
      <c r="AM297" s="533"/>
      <c r="AN297" s="533"/>
      <c r="AO297" s="533"/>
      <c r="AP297" s="533"/>
      <c r="AQ297" s="533"/>
      <c r="AR297" s="533"/>
      <c r="AS297" s="533"/>
      <c r="AT297" s="533"/>
      <c r="AU297" s="533"/>
      <c r="AV297" s="533"/>
      <c r="AW297" s="533"/>
      <c r="AX297" s="533"/>
      <c r="AY297" s="533"/>
      <c r="AZ297" s="533"/>
      <c r="BA297" s="533"/>
      <c r="BB297" s="533"/>
      <c r="BC297" s="533"/>
      <c r="BD297" s="533"/>
      <c r="BE297" s="533"/>
      <c r="BF297" s="533"/>
      <c r="BG297" s="533"/>
      <c r="BH297" s="533"/>
      <c r="BI297" s="533"/>
      <c r="BJ297" s="533"/>
      <c r="BK297" s="533"/>
      <c r="BL297" s="533"/>
      <c r="BM297" s="533"/>
      <c r="BN297" s="533"/>
      <c r="BO297" s="533"/>
      <c r="BP297" s="533"/>
      <c r="BQ297" s="533"/>
      <c r="BR297" s="533"/>
      <c r="BS297" s="533"/>
      <c r="BT297" s="533"/>
      <c r="BU297" s="534"/>
    </row>
    <row r="298" spans="1:73" ht="21">
      <c r="A298" s="150"/>
      <c r="B298" s="150"/>
      <c r="C298" s="150"/>
      <c r="D298" s="150"/>
      <c r="E298" s="150"/>
      <c r="F298" s="150"/>
      <c r="G298" s="150"/>
      <c r="H298" s="150"/>
      <c r="I298" s="529"/>
      <c r="J298" s="530"/>
      <c r="K298" s="530"/>
      <c r="L298" s="530"/>
      <c r="M298" s="530"/>
      <c r="N298" s="530"/>
      <c r="O298" s="530"/>
      <c r="P298" s="530"/>
      <c r="Q298" s="530"/>
      <c r="R298" s="530"/>
      <c r="S298" s="530"/>
      <c r="T298" s="530"/>
      <c r="U298" s="531"/>
      <c r="V298" s="529"/>
      <c r="W298" s="530"/>
      <c r="X298" s="530"/>
      <c r="Y298" s="530"/>
      <c r="Z298" s="530"/>
      <c r="AA298" s="530"/>
      <c r="AB298" s="530"/>
      <c r="AC298" s="530"/>
      <c r="AD298" s="530"/>
      <c r="AE298" s="530"/>
      <c r="AF298" s="530"/>
      <c r="AG298" s="530"/>
      <c r="AH298" s="531"/>
      <c r="AI298" s="532"/>
      <c r="AJ298" s="533"/>
      <c r="AK298" s="533"/>
      <c r="AL298" s="533"/>
      <c r="AM298" s="533"/>
      <c r="AN298" s="533"/>
      <c r="AO298" s="533"/>
      <c r="AP298" s="533"/>
      <c r="AQ298" s="533"/>
      <c r="AR298" s="533"/>
      <c r="AS298" s="533"/>
      <c r="AT298" s="533"/>
      <c r="AU298" s="533"/>
      <c r="AV298" s="533"/>
      <c r="AW298" s="533"/>
      <c r="AX298" s="533"/>
      <c r="AY298" s="533"/>
      <c r="AZ298" s="533"/>
      <c r="BA298" s="533"/>
      <c r="BB298" s="533"/>
      <c r="BC298" s="533"/>
      <c r="BD298" s="533"/>
      <c r="BE298" s="533"/>
      <c r="BF298" s="533"/>
      <c r="BG298" s="533"/>
      <c r="BH298" s="533"/>
      <c r="BI298" s="533"/>
      <c r="BJ298" s="533"/>
      <c r="BK298" s="533"/>
      <c r="BL298" s="533"/>
      <c r="BM298" s="533"/>
      <c r="BN298" s="533"/>
      <c r="BO298" s="533"/>
      <c r="BP298" s="533"/>
      <c r="BQ298" s="533"/>
      <c r="BR298" s="533"/>
      <c r="BS298" s="533"/>
      <c r="BT298" s="533"/>
      <c r="BU298" s="534"/>
    </row>
    <row r="299" spans="1:73" ht="21">
      <c r="A299" s="150"/>
      <c r="B299" s="150"/>
      <c r="C299" s="150"/>
      <c r="D299" s="150"/>
      <c r="E299" s="150"/>
      <c r="F299" s="150"/>
      <c r="G299" s="150"/>
      <c r="H299" s="150"/>
      <c r="I299" s="529"/>
      <c r="J299" s="530"/>
      <c r="K299" s="530"/>
      <c r="L299" s="530"/>
      <c r="M299" s="530"/>
      <c r="N299" s="530"/>
      <c r="O299" s="530"/>
      <c r="P299" s="530"/>
      <c r="Q299" s="530"/>
      <c r="R299" s="530"/>
      <c r="S299" s="530"/>
      <c r="T299" s="530"/>
      <c r="U299" s="531"/>
      <c r="V299" s="529"/>
      <c r="W299" s="530"/>
      <c r="X299" s="530"/>
      <c r="Y299" s="530"/>
      <c r="Z299" s="530"/>
      <c r="AA299" s="530"/>
      <c r="AB299" s="530"/>
      <c r="AC299" s="530"/>
      <c r="AD299" s="530"/>
      <c r="AE299" s="530"/>
      <c r="AF299" s="530"/>
      <c r="AG299" s="530"/>
      <c r="AH299" s="531"/>
      <c r="AI299" s="532"/>
      <c r="AJ299" s="533"/>
      <c r="AK299" s="533"/>
      <c r="AL299" s="533"/>
      <c r="AM299" s="533"/>
      <c r="AN299" s="533"/>
      <c r="AO299" s="533"/>
      <c r="AP299" s="533"/>
      <c r="AQ299" s="533"/>
      <c r="AR299" s="533"/>
      <c r="AS299" s="533"/>
      <c r="AT299" s="533"/>
      <c r="AU299" s="533"/>
      <c r="AV299" s="533"/>
      <c r="AW299" s="533"/>
      <c r="AX299" s="533"/>
      <c r="AY299" s="533"/>
      <c r="AZ299" s="533"/>
      <c r="BA299" s="533"/>
      <c r="BB299" s="533"/>
      <c r="BC299" s="533"/>
      <c r="BD299" s="533"/>
      <c r="BE299" s="533"/>
      <c r="BF299" s="533"/>
      <c r="BG299" s="533"/>
      <c r="BH299" s="533"/>
      <c r="BI299" s="533"/>
      <c r="BJ299" s="533"/>
      <c r="BK299" s="533"/>
      <c r="BL299" s="533"/>
      <c r="BM299" s="533"/>
      <c r="BN299" s="533"/>
      <c r="BO299" s="533"/>
      <c r="BP299" s="533"/>
      <c r="BQ299" s="533"/>
      <c r="BR299" s="533"/>
      <c r="BS299" s="533"/>
      <c r="BT299" s="533"/>
      <c r="BU299" s="534"/>
    </row>
    <row r="300" spans="1:73" ht="21">
      <c r="A300" s="150"/>
      <c r="B300" s="150"/>
      <c r="C300" s="150"/>
      <c r="D300" s="150"/>
      <c r="E300" s="150"/>
      <c r="F300" s="150"/>
      <c r="G300" s="150"/>
      <c r="H300" s="150"/>
      <c r="I300" s="529"/>
      <c r="J300" s="530"/>
      <c r="K300" s="530"/>
      <c r="L300" s="530"/>
      <c r="M300" s="530"/>
      <c r="N300" s="530"/>
      <c r="O300" s="530"/>
      <c r="P300" s="530"/>
      <c r="Q300" s="530"/>
      <c r="R300" s="530"/>
      <c r="S300" s="530"/>
      <c r="T300" s="530"/>
      <c r="U300" s="531"/>
      <c r="V300" s="529"/>
      <c r="W300" s="530"/>
      <c r="X300" s="530"/>
      <c r="Y300" s="530"/>
      <c r="Z300" s="530"/>
      <c r="AA300" s="530"/>
      <c r="AB300" s="530"/>
      <c r="AC300" s="530"/>
      <c r="AD300" s="530"/>
      <c r="AE300" s="530"/>
      <c r="AF300" s="530"/>
      <c r="AG300" s="530"/>
      <c r="AH300" s="531"/>
      <c r="AI300" s="532"/>
      <c r="AJ300" s="533"/>
      <c r="AK300" s="533"/>
      <c r="AL300" s="533"/>
      <c r="AM300" s="533"/>
      <c r="AN300" s="533"/>
      <c r="AO300" s="533"/>
      <c r="AP300" s="533"/>
      <c r="AQ300" s="533"/>
      <c r="AR300" s="533"/>
      <c r="AS300" s="533"/>
      <c r="AT300" s="533"/>
      <c r="AU300" s="533"/>
      <c r="AV300" s="533"/>
      <c r="AW300" s="533"/>
      <c r="AX300" s="533"/>
      <c r="AY300" s="533"/>
      <c r="AZ300" s="533"/>
      <c r="BA300" s="533"/>
      <c r="BB300" s="533"/>
      <c r="BC300" s="533"/>
      <c r="BD300" s="533"/>
      <c r="BE300" s="533"/>
      <c r="BF300" s="533"/>
      <c r="BG300" s="533"/>
      <c r="BH300" s="533"/>
      <c r="BI300" s="533"/>
      <c r="BJ300" s="533"/>
      <c r="BK300" s="533"/>
      <c r="BL300" s="533"/>
      <c r="BM300" s="533"/>
      <c r="BN300" s="533"/>
      <c r="BO300" s="533"/>
      <c r="BP300" s="533"/>
      <c r="BQ300" s="533"/>
      <c r="BR300" s="533"/>
      <c r="BS300" s="533"/>
      <c r="BT300" s="533"/>
      <c r="BU300" s="534"/>
    </row>
    <row r="301" spans="1:73" ht="21">
      <c r="A301" s="150"/>
      <c r="B301" s="150"/>
      <c r="C301" s="150"/>
      <c r="D301" s="150"/>
      <c r="E301" s="150"/>
      <c r="F301" s="150"/>
      <c r="G301" s="150"/>
      <c r="H301" s="150"/>
      <c r="I301" s="529"/>
      <c r="J301" s="530"/>
      <c r="K301" s="530"/>
      <c r="L301" s="530"/>
      <c r="M301" s="530"/>
      <c r="N301" s="530"/>
      <c r="O301" s="530"/>
      <c r="P301" s="530"/>
      <c r="Q301" s="530"/>
      <c r="R301" s="530"/>
      <c r="S301" s="530"/>
      <c r="T301" s="530"/>
      <c r="U301" s="531"/>
      <c r="V301" s="529"/>
      <c r="W301" s="530"/>
      <c r="X301" s="530"/>
      <c r="Y301" s="530"/>
      <c r="Z301" s="530"/>
      <c r="AA301" s="530"/>
      <c r="AB301" s="530"/>
      <c r="AC301" s="530"/>
      <c r="AD301" s="530"/>
      <c r="AE301" s="530"/>
      <c r="AF301" s="530"/>
      <c r="AG301" s="530"/>
      <c r="AH301" s="531"/>
      <c r="AI301" s="532"/>
      <c r="AJ301" s="533"/>
      <c r="AK301" s="533"/>
      <c r="AL301" s="533"/>
      <c r="AM301" s="533"/>
      <c r="AN301" s="533"/>
      <c r="AO301" s="533"/>
      <c r="AP301" s="533"/>
      <c r="AQ301" s="533"/>
      <c r="AR301" s="533"/>
      <c r="AS301" s="533"/>
      <c r="AT301" s="533"/>
      <c r="AU301" s="533"/>
      <c r="AV301" s="533"/>
      <c r="AW301" s="533"/>
      <c r="AX301" s="533"/>
      <c r="AY301" s="533"/>
      <c r="AZ301" s="533"/>
      <c r="BA301" s="533"/>
      <c r="BB301" s="533"/>
      <c r="BC301" s="533"/>
      <c r="BD301" s="533"/>
      <c r="BE301" s="533"/>
      <c r="BF301" s="533"/>
      <c r="BG301" s="533"/>
      <c r="BH301" s="533"/>
      <c r="BI301" s="533"/>
      <c r="BJ301" s="533"/>
      <c r="BK301" s="533"/>
      <c r="BL301" s="533"/>
      <c r="BM301" s="533"/>
      <c r="BN301" s="533"/>
      <c r="BO301" s="533"/>
      <c r="BP301" s="533"/>
      <c r="BQ301" s="533"/>
      <c r="BR301" s="533"/>
      <c r="BS301" s="533"/>
      <c r="BT301" s="533"/>
      <c r="BU301" s="534"/>
    </row>
    <row r="302" spans="1:73" ht="21">
      <c r="A302" s="150"/>
      <c r="B302" s="150"/>
      <c r="C302" s="150"/>
      <c r="D302" s="150"/>
      <c r="E302" s="150"/>
      <c r="F302" s="150"/>
      <c r="G302" s="150"/>
      <c r="H302" s="150"/>
      <c r="I302" s="529"/>
      <c r="J302" s="530"/>
      <c r="K302" s="530"/>
      <c r="L302" s="530"/>
      <c r="M302" s="530"/>
      <c r="N302" s="530"/>
      <c r="O302" s="530"/>
      <c r="P302" s="530"/>
      <c r="Q302" s="530"/>
      <c r="R302" s="530"/>
      <c r="S302" s="530"/>
      <c r="T302" s="530"/>
      <c r="U302" s="531"/>
      <c r="V302" s="529"/>
      <c r="W302" s="530"/>
      <c r="X302" s="530"/>
      <c r="Y302" s="530"/>
      <c r="Z302" s="530"/>
      <c r="AA302" s="530"/>
      <c r="AB302" s="530"/>
      <c r="AC302" s="530"/>
      <c r="AD302" s="530"/>
      <c r="AE302" s="530"/>
      <c r="AF302" s="530"/>
      <c r="AG302" s="530"/>
      <c r="AH302" s="531"/>
      <c r="AI302" s="532"/>
      <c r="AJ302" s="533"/>
      <c r="AK302" s="533"/>
      <c r="AL302" s="533"/>
      <c r="AM302" s="533"/>
      <c r="AN302" s="533"/>
      <c r="AO302" s="533"/>
      <c r="AP302" s="533"/>
      <c r="AQ302" s="533"/>
      <c r="AR302" s="533"/>
      <c r="AS302" s="533"/>
      <c r="AT302" s="533"/>
      <c r="AU302" s="533"/>
      <c r="AV302" s="533"/>
      <c r="AW302" s="533"/>
      <c r="AX302" s="533"/>
      <c r="AY302" s="533"/>
      <c r="AZ302" s="533"/>
      <c r="BA302" s="533"/>
      <c r="BB302" s="533"/>
      <c r="BC302" s="533"/>
      <c r="BD302" s="533"/>
      <c r="BE302" s="533"/>
      <c r="BF302" s="533"/>
      <c r="BG302" s="533"/>
      <c r="BH302" s="533"/>
      <c r="BI302" s="533"/>
      <c r="BJ302" s="533"/>
      <c r="BK302" s="533"/>
      <c r="BL302" s="533"/>
      <c r="BM302" s="533"/>
      <c r="BN302" s="533"/>
      <c r="BO302" s="533"/>
      <c r="BP302" s="533"/>
      <c r="BQ302" s="533"/>
      <c r="BR302" s="533"/>
      <c r="BS302" s="533"/>
      <c r="BT302" s="533"/>
      <c r="BU302" s="534"/>
    </row>
    <row r="303" spans="1:73" ht="21">
      <c r="A303" s="150"/>
      <c r="B303" s="150"/>
      <c r="C303" s="150"/>
      <c r="D303" s="150"/>
      <c r="E303" s="150"/>
      <c r="F303" s="150"/>
      <c r="G303" s="150"/>
      <c r="H303" s="150"/>
      <c r="I303" s="529"/>
      <c r="J303" s="530"/>
      <c r="K303" s="530"/>
      <c r="L303" s="530"/>
      <c r="M303" s="530"/>
      <c r="N303" s="530"/>
      <c r="O303" s="530"/>
      <c r="P303" s="530"/>
      <c r="Q303" s="530"/>
      <c r="R303" s="530"/>
      <c r="S303" s="530"/>
      <c r="T303" s="530"/>
      <c r="U303" s="531"/>
      <c r="V303" s="529"/>
      <c r="W303" s="530"/>
      <c r="X303" s="530"/>
      <c r="Y303" s="530"/>
      <c r="Z303" s="530"/>
      <c r="AA303" s="530"/>
      <c r="AB303" s="530"/>
      <c r="AC303" s="530"/>
      <c r="AD303" s="530"/>
      <c r="AE303" s="530"/>
      <c r="AF303" s="530"/>
      <c r="AG303" s="530"/>
      <c r="AH303" s="531"/>
      <c r="AI303" s="532"/>
      <c r="AJ303" s="533"/>
      <c r="AK303" s="533"/>
      <c r="AL303" s="533"/>
      <c r="AM303" s="533"/>
      <c r="AN303" s="533"/>
      <c r="AO303" s="533"/>
      <c r="AP303" s="533"/>
      <c r="AQ303" s="533"/>
      <c r="AR303" s="533"/>
      <c r="AS303" s="533"/>
      <c r="AT303" s="533"/>
      <c r="AU303" s="533"/>
      <c r="AV303" s="533"/>
      <c r="AW303" s="533"/>
      <c r="AX303" s="533"/>
      <c r="AY303" s="533"/>
      <c r="AZ303" s="533"/>
      <c r="BA303" s="533"/>
      <c r="BB303" s="533"/>
      <c r="BC303" s="533"/>
      <c r="BD303" s="533"/>
      <c r="BE303" s="533"/>
      <c r="BF303" s="533"/>
      <c r="BG303" s="533"/>
      <c r="BH303" s="533"/>
      <c r="BI303" s="533"/>
      <c r="BJ303" s="533"/>
      <c r="BK303" s="533"/>
      <c r="BL303" s="533"/>
      <c r="BM303" s="533"/>
      <c r="BN303" s="533"/>
      <c r="BO303" s="533"/>
      <c r="BP303" s="533"/>
      <c r="BQ303" s="533"/>
      <c r="BR303" s="533"/>
      <c r="BS303" s="533"/>
      <c r="BT303" s="533"/>
      <c r="BU303" s="534"/>
    </row>
    <row r="304" spans="1:73" ht="21">
      <c r="A304" s="150"/>
      <c r="B304" s="150"/>
      <c r="C304" s="150"/>
      <c r="D304" s="150"/>
      <c r="E304" s="150"/>
      <c r="F304" s="150"/>
      <c r="G304" s="150"/>
      <c r="H304" s="150"/>
      <c r="I304" s="529"/>
      <c r="J304" s="530"/>
      <c r="K304" s="530"/>
      <c r="L304" s="530"/>
      <c r="M304" s="530"/>
      <c r="N304" s="530"/>
      <c r="O304" s="530"/>
      <c r="P304" s="530"/>
      <c r="Q304" s="530"/>
      <c r="R304" s="530"/>
      <c r="S304" s="530"/>
      <c r="T304" s="530"/>
      <c r="U304" s="531"/>
      <c r="V304" s="529"/>
      <c r="W304" s="530"/>
      <c r="X304" s="530"/>
      <c r="Y304" s="530"/>
      <c r="Z304" s="530"/>
      <c r="AA304" s="530"/>
      <c r="AB304" s="530"/>
      <c r="AC304" s="530"/>
      <c r="AD304" s="530"/>
      <c r="AE304" s="530"/>
      <c r="AF304" s="530"/>
      <c r="AG304" s="530"/>
      <c r="AH304" s="531"/>
      <c r="AI304" s="532"/>
      <c r="AJ304" s="533"/>
      <c r="AK304" s="533"/>
      <c r="AL304" s="533"/>
      <c r="AM304" s="533"/>
      <c r="AN304" s="533"/>
      <c r="AO304" s="533"/>
      <c r="AP304" s="533"/>
      <c r="AQ304" s="533"/>
      <c r="AR304" s="533"/>
      <c r="AS304" s="533"/>
      <c r="AT304" s="533"/>
      <c r="AU304" s="533"/>
      <c r="AV304" s="533"/>
      <c r="AW304" s="533"/>
      <c r="AX304" s="533"/>
      <c r="AY304" s="533"/>
      <c r="AZ304" s="533"/>
      <c r="BA304" s="533"/>
      <c r="BB304" s="533"/>
      <c r="BC304" s="533"/>
      <c r="BD304" s="533"/>
      <c r="BE304" s="533"/>
      <c r="BF304" s="533"/>
      <c r="BG304" s="533"/>
      <c r="BH304" s="533"/>
      <c r="BI304" s="533"/>
      <c r="BJ304" s="533"/>
      <c r="BK304" s="533"/>
      <c r="BL304" s="533"/>
      <c r="BM304" s="533"/>
      <c r="BN304" s="533"/>
      <c r="BO304" s="533"/>
      <c r="BP304" s="533"/>
      <c r="BQ304" s="533"/>
      <c r="BR304" s="533"/>
      <c r="BS304" s="533"/>
      <c r="BT304" s="533"/>
      <c r="BU304" s="534"/>
    </row>
    <row r="305" spans="1:73" ht="21">
      <c r="A305" s="150"/>
      <c r="B305" s="150"/>
      <c r="C305" s="150"/>
      <c r="D305" s="150"/>
      <c r="E305" s="150"/>
      <c r="F305" s="150"/>
      <c r="G305" s="150"/>
      <c r="H305" s="150"/>
      <c r="I305" s="529"/>
      <c r="J305" s="530"/>
      <c r="K305" s="530"/>
      <c r="L305" s="530"/>
      <c r="M305" s="530"/>
      <c r="N305" s="530"/>
      <c r="O305" s="530"/>
      <c r="P305" s="530"/>
      <c r="Q305" s="530"/>
      <c r="R305" s="530"/>
      <c r="S305" s="530"/>
      <c r="T305" s="530"/>
      <c r="U305" s="531"/>
      <c r="V305" s="529"/>
      <c r="W305" s="530"/>
      <c r="X305" s="530"/>
      <c r="Y305" s="530"/>
      <c r="Z305" s="530"/>
      <c r="AA305" s="530"/>
      <c r="AB305" s="530"/>
      <c r="AC305" s="530"/>
      <c r="AD305" s="530"/>
      <c r="AE305" s="530"/>
      <c r="AF305" s="530"/>
      <c r="AG305" s="530"/>
      <c r="AH305" s="531"/>
      <c r="AI305" s="532"/>
      <c r="AJ305" s="533"/>
      <c r="AK305" s="533"/>
      <c r="AL305" s="533"/>
      <c r="AM305" s="533"/>
      <c r="AN305" s="533"/>
      <c r="AO305" s="533"/>
      <c r="AP305" s="533"/>
      <c r="AQ305" s="533"/>
      <c r="AR305" s="533"/>
      <c r="AS305" s="533"/>
      <c r="AT305" s="533"/>
      <c r="AU305" s="533"/>
      <c r="AV305" s="533"/>
      <c r="AW305" s="533"/>
      <c r="AX305" s="533"/>
      <c r="AY305" s="533"/>
      <c r="AZ305" s="533"/>
      <c r="BA305" s="533"/>
      <c r="BB305" s="533"/>
      <c r="BC305" s="533"/>
      <c r="BD305" s="533"/>
      <c r="BE305" s="533"/>
      <c r="BF305" s="533"/>
      <c r="BG305" s="533"/>
      <c r="BH305" s="533"/>
      <c r="BI305" s="533"/>
      <c r="BJ305" s="533"/>
      <c r="BK305" s="533"/>
      <c r="BL305" s="533"/>
      <c r="BM305" s="533"/>
      <c r="BN305" s="533"/>
      <c r="BO305" s="533"/>
      <c r="BP305" s="533"/>
      <c r="BQ305" s="533"/>
      <c r="BR305" s="533"/>
      <c r="BS305" s="533"/>
      <c r="BT305" s="533"/>
      <c r="BU305" s="534"/>
    </row>
    <row r="306" spans="1:73" ht="21">
      <c r="A306" s="150"/>
      <c r="B306" s="150"/>
      <c r="C306" s="150"/>
      <c r="D306" s="150"/>
      <c r="E306" s="150"/>
      <c r="F306" s="150"/>
      <c r="G306" s="150"/>
      <c r="H306" s="150"/>
      <c r="I306" s="529"/>
      <c r="J306" s="530"/>
      <c r="K306" s="530"/>
      <c r="L306" s="530"/>
      <c r="M306" s="530"/>
      <c r="N306" s="530"/>
      <c r="O306" s="530"/>
      <c r="P306" s="530"/>
      <c r="Q306" s="530"/>
      <c r="R306" s="530"/>
      <c r="S306" s="530"/>
      <c r="T306" s="530"/>
      <c r="U306" s="531"/>
      <c r="V306" s="529"/>
      <c r="W306" s="530"/>
      <c r="X306" s="530"/>
      <c r="Y306" s="530"/>
      <c r="Z306" s="530"/>
      <c r="AA306" s="530"/>
      <c r="AB306" s="530"/>
      <c r="AC306" s="530"/>
      <c r="AD306" s="530"/>
      <c r="AE306" s="530"/>
      <c r="AF306" s="530"/>
      <c r="AG306" s="530"/>
      <c r="AH306" s="531"/>
      <c r="AI306" s="532"/>
      <c r="AJ306" s="533"/>
      <c r="AK306" s="533"/>
      <c r="AL306" s="533"/>
      <c r="AM306" s="533"/>
      <c r="AN306" s="533"/>
      <c r="AO306" s="533"/>
      <c r="AP306" s="533"/>
      <c r="AQ306" s="533"/>
      <c r="AR306" s="533"/>
      <c r="AS306" s="533"/>
      <c r="AT306" s="533"/>
      <c r="AU306" s="533"/>
      <c r="AV306" s="533"/>
      <c r="AW306" s="533"/>
      <c r="AX306" s="533"/>
      <c r="AY306" s="533"/>
      <c r="AZ306" s="533"/>
      <c r="BA306" s="533"/>
      <c r="BB306" s="533"/>
      <c r="BC306" s="533"/>
      <c r="BD306" s="533"/>
      <c r="BE306" s="533"/>
      <c r="BF306" s="533"/>
      <c r="BG306" s="533"/>
      <c r="BH306" s="533"/>
      <c r="BI306" s="533"/>
      <c r="BJ306" s="533"/>
      <c r="BK306" s="533"/>
      <c r="BL306" s="533"/>
      <c r="BM306" s="533"/>
      <c r="BN306" s="533"/>
      <c r="BO306" s="533"/>
      <c r="BP306" s="533"/>
      <c r="BQ306" s="533"/>
      <c r="BR306" s="533"/>
      <c r="BS306" s="533"/>
      <c r="BT306" s="533"/>
      <c r="BU306" s="534"/>
    </row>
    <row r="307" spans="1:73" ht="21">
      <c r="A307" s="150"/>
      <c r="B307" s="150"/>
      <c r="C307" s="150"/>
      <c r="D307" s="150"/>
      <c r="E307" s="150"/>
      <c r="F307" s="150"/>
      <c r="G307" s="150"/>
      <c r="H307" s="150"/>
      <c r="I307" s="529"/>
      <c r="J307" s="530"/>
      <c r="K307" s="530"/>
      <c r="L307" s="530"/>
      <c r="M307" s="530"/>
      <c r="N307" s="530"/>
      <c r="O307" s="530"/>
      <c r="P307" s="530"/>
      <c r="Q307" s="530"/>
      <c r="R307" s="530"/>
      <c r="S307" s="530"/>
      <c r="T307" s="530"/>
      <c r="U307" s="531"/>
      <c r="V307" s="529"/>
      <c r="W307" s="530"/>
      <c r="X307" s="530"/>
      <c r="Y307" s="530"/>
      <c r="Z307" s="530"/>
      <c r="AA307" s="530"/>
      <c r="AB307" s="530"/>
      <c r="AC307" s="530"/>
      <c r="AD307" s="530"/>
      <c r="AE307" s="530"/>
      <c r="AF307" s="530"/>
      <c r="AG307" s="530"/>
      <c r="AH307" s="531"/>
      <c r="AI307" s="532"/>
      <c r="AJ307" s="533"/>
      <c r="AK307" s="533"/>
      <c r="AL307" s="533"/>
      <c r="AM307" s="533"/>
      <c r="AN307" s="533"/>
      <c r="AO307" s="533"/>
      <c r="AP307" s="533"/>
      <c r="AQ307" s="533"/>
      <c r="AR307" s="533"/>
      <c r="AS307" s="533"/>
      <c r="AT307" s="533"/>
      <c r="AU307" s="533"/>
      <c r="AV307" s="533"/>
      <c r="AW307" s="533"/>
      <c r="AX307" s="533"/>
      <c r="AY307" s="533"/>
      <c r="AZ307" s="533"/>
      <c r="BA307" s="533"/>
      <c r="BB307" s="533"/>
      <c r="BC307" s="533"/>
      <c r="BD307" s="533"/>
      <c r="BE307" s="533"/>
      <c r="BF307" s="533"/>
      <c r="BG307" s="533"/>
      <c r="BH307" s="533"/>
      <c r="BI307" s="533"/>
      <c r="BJ307" s="533"/>
      <c r="BK307" s="533"/>
      <c r="BL307" s="533"/>
      <c r="BM307" s="533"/>
      <c r="BN307" s="533"/>
      <c r="BO307" s="533"/>
      <c r="BP307" s="533"/>
      <c r="BQ307" s="533"/>
      <c r="BR307" s="533"/>
      <c r="BS307" s="533"/>
      <c r="BT307" s="533"/>
      <c r="BU307" s="534"/>
    </row>
    <row r="308" spans="1:73" ht="21">
      <c r="A308" s="150"/>
      <c r="B308" s="150"/>
      <c r="C308" s="150"/>
      <c r="D308" s="150"/>
      <c r="E308" s="150"/>
      <c r="F308" s="150"/>
      <c r="G308" s="150"/>
      <c r="H308" s="150"/>
      <c r="I308" s="529"/>
      <c r="J308" s="530"/>
      <c r="K308" s="530"/>
      <c r="L308" s="530"/>
      <c r="M308" s="530"/>
      <c r="N308" s="530"/>
      <c r="O308" s="530"/>
      <c r="P308" s="530"/>
      <c r="Q308" s="530"/>
      <c r="R308" s="530"/>
      <c r="S308" s="530"/>
      <c r="T308" s="530"/>
      <c r="U308" s="531"/>
      <c r="V308" s="529"/>
      <c r="W308" s="530"/>
      <c r="X308" s="530"/>
      <c r="Y308" s="530"/>
      <c r="Z308" s="530"/>
      <c r="AA308" s="530"/>
      <c r="AB308" s="530"/>
      <c r="AC308" s="530"/>
      <c r="AD308" s="530"/>
      <c r="AE308" s="530"/>
      <c r="AF308" s="530"/>
      <c r="AG308" s="530"/>
      <c r="AH308" s="531"/>
      <c r="AI308" s="532"/>
      <c r="AJ308" s="533"/>
      <c r="AK308" s="533"/>
      <c r="AL308" s="533"/>
      <c r="AM308" s="533"/>
      <c r="AN308" s="533"/>
      <c r="AO308" s="533"/>
      <c r="AP308" s="533"/>
      <c r="AQ308" s="533"/>
      <c r="AR308" s="533"/>
      <c r="AS308" s="533"/>
      <c r="AT308" s="533"/>
      <c r="AU308" s="533"/>
      <c r="AV308" s="533"/>
      <c r="AW308" s="533"/>
      <c r="AX308" s="533"/>
      <c r="AY308" s="533"/>
      <c r="AZ308" s="533"/>
      <c r="BA308" s="533"/>
      <c r="BB308" s="533"/>
      <c r="BC308" s="533"/>
      <c r="BD308" s="533"/>
      <c r="BE308" s="533"/>
      <c r="BF308" s="533"/>
      <c r="BG308" s="533"/>
      <c r="BH308" s="533"/>
      <c r="BI308" s="533"/>
      <c r="BJ308" s="533"/>
      <c r="BK308" s="533"/>
      <c r="BL308" s="533"/>
      <c r="BM308" s="533"/>
      <c r="BN308" s="533"/>
      <c r="BO308" s="533"/>
      <c r="BP308" s="533"/>
      <c r="BQ308" s="533"/>
      <c r="BR308" s="533"/>
      <c r="BS308" s="533"/>
      <c r="BT308" s="533"/>
      <c r="BU308" s="534"/>
    </row>
    <row r="309" spans="1:73" ht="21">
      <c r="A309" s="150"/>
      <c r="B309" s="150"/>
      <c r="C309" s="150"/>
      <c r="D309" s="150"/>
      <c r="E309" s="150"/>
      <c r="F309" s="150"/>
      <c r="G309" s="150"/>
      <c r="H309" s="150"/>
      <c r="I309" s="529"/>
      <c r="J309" s="530"/>
      <c r="K309" s="530"/>
      <c r="L309" s="530"/>
      <c r="M309" s="530"/>
      <c r="N309" s="530"/>
      <c r="O309" s="530"/>
      <c r="P309" s="530"/>
      <c r="Q309" s="530"/>
      <c r="R309" s="530"/>
      <c r="S309" s="530"/>
      <c r="T309" s="530"/>
      <c r="U309" s="531"/>
      <c r="V309" s="529"/>
      <c r="W309" s="530"/>
      <c r="X309" s="530"/>
      <c r="Y309" s="530"/>
      <c r="Z309" s="530"/>
      <c r="AA309" s="530"/>
      <c r="AB309" s="530"/>
      <c r="AC309" s="530"/>
      <c r="AD309" s="530"/>
      <c r="AE309" s="530"/>
      <c r="AF309" s="530"/>
      <c r="AG309" s="530"/>
      <c r="AH309" s="531"/>
      <c r="AI309" s="532"/>
      <c r="AJ309" s="533"/>
      <c r="AK309" s="533"/>
      <c r="AL309" s="533"/>
      <c r="AM309" s="533"/>
      <c r="AN309" s="533"/>
      <c r="AO309" s="533"/>
      <c r="AP309" s="533"/>
      <c r="AQ309" s="533"/>
      <c r="AR309" s="533"/>
      <c r="AS309" s="533"/>
      <c r="AT309" s="533"/>
      <c r="AU309" s="533"/>
      <c r="AV309" s="533"/>
      <c r="AW309" s="533"/>
      <c r="AX309" s="533"/>
      <c r="AY309" s="533"/>
      <c r="AZ309" s="533"/>
      <c r="BA309" s="533"/>
      <c r="BB309" s="533"/>
      <c r="BC309" s="533"/>
      <c r="BD309" s="533"/>
      <c r="BE309" s="533"/>
      <c r="BF309" s="533"/>
      <c r="BG309" s="533"/>
      <c r="BH309" s="533"/>
      <c r="BI309" s="533"/>
      <c r="BJ309" s="533"/>
      <c r="BK309" s="533"/>
      <c r="BL309" s="533"/>
      <c r="BM309" s="533"/>
      <c r="BN309" s="533"/>
      <c r="BO309" s="533"/>
      <c r="BP309" s="533"/>
      <c r="BQ309" s="533"/>
      <c r="BR309" s="533"/>
      <c r="BS309" s="533"/>
      <c r="BT309" s="533"/>
      <c r="BU309" s="534"/>
    </row>
    <row r="310" spans="1:73" ht="21">
      <c r="A310" s="150"/>
      <c r="B310" s="150"/>
      <c r="C310" s="150"/>
      <c r="D310" s="150"/>
      <c r="E310" s="150"/>
      <c r="F310" s="150"/>
      <c r="G310" s="150"/>
      <c r="H310" s="150"/>
      <c r="I310" s="529"/>
      <c r="J310" s="530"/>
      <c r="K310" s="530"/>
      <c r="L310" s="530"/>
      <c r="M310" s="530"/>
      <c r="N310" s="530"/>
      <c r="O310" s="530"/>
      <c r="P310" s="530"/>
      <c r="Q310" s="530"/>
      <c r="R310" s="530"/>
      <c r="S310" s="530"/>
      <c r="T310" s="530"/>
      <c r="U310" s="531"/>
      <c r="V310" s="529"/>
      <c r="W310" s="530"/>
      <c r="X310" s="530"/>
      <c r="Y310" s="530"/>
      <c r="Z310" s="530"/>
      <c r="AA310" s="530"/>
      <c r="AB310" s="530"/>
      <c r="AC310" s="530"/>
      <c r="AD310" s="530"/>
      <c r="AE310" s="530"/>
      <c r="AF310" s="530"/>
      <c r="AG310" s="530"/>
      <c r="AH310" s="531"/>
      <c r="AI310" s="532"/>
      <c r="AJ310" s="533"/>
      <c r="AK310" s="533"/>
      <c r="AL310" s="533"/>
      <c r="AM310" s="533"/>
      <c r="AN310" s="533"/>
      <c r="AO310" s="533"/>
      <c r="AP310" s="533"/>
      <c r="AQ310" s="533"/>
      <c r="AR310" s="533"/>
      <c r="AS310" s="533"/>
      <c r="AT310" s="533"/>
      <c r="AU310" s="533"/>
      <c r="AV310" s="533"/>
      <c r="AW310" s="533"/>
      <c r="AX310" s="533"/>
      <c r="AY310" s="533"/>
      <c r="AZ310" s="533"/>
      <c r="BA310" s="533"/>
      <c r="BB310" s="533"/>
      <c r="BC310" s="533"/>
      <c r="BD310" s="533"/>
      <c r="BE310" s="533"/>
      <c r="BF310" s="533"/>
      <c r="BG310" s="533"/>
      <c r="BH310" s="533"/>
      <c r="BI310" s="533"/>
      <c r="BJ310" s="533"/>
      <c r="BK310" s="533"/>
      <c r="BL310" s="533"/>
      <c r="BM310" s="533"/>
      <c r="BN310" s="533"/>
      <c r="BO310" s="533"/>
      <c r="BP310" s="533"/>
      <c r="BQ310" s="533"/>
      <c r="BR310" s="533"/>
      <c r="BS310" s="533"/>
      <c r="BT310" s="533"/>
      <c r="BU310" s="534"/>
    </row>
    <row r="311" spans="1:73" ht="21">
      <c r="A311" s="150"/>
      <c r="B311" s="150"/>
      <c r="C311" s="150"/>
      <c r="D311" s="150"/>
      <c r="E311" s="150"/>
      <c r="F311" s="150"/>
      <c r="G311" s="150"/>
      <c r="H311" s="150"/>
      <c r="I311" s="529"/>
      <c r="J311" s="530"/>
      <c r="K311" s="530"/>
      <c r="L311" s="530"/>
      <c r="M311" s="530"/>
      <c r="N311" s="530"/>
      <c r="O311" s="530"/>
      <c r="P311" s="530"/>
      <c r="Q311" s="530"/>
      <c r="R311" s="530"/>
      <c r="S311" s="530"/>
      <c r="T311" s="530"/>
      <c r="U311" s="531"/>
      <c r="V311" s="529"/>
      <c r="W311" s="530"/>
      <c r="X311" s="530"/>
      <c r="Y311" s="530"/>
      <c r="Z311" s="530"/>
      <c r="AA311" s="530"/>
      <c r="AB311" s="530"/>
      <c r="AC311" s="530"/>
      <c r="AD311" s="530"/>
      <c r="AE311" s="530"/>
      <c r="AF311" s="530"/>
      <c r="AG311" s="530"/>
      <c r="AH311" s="531"/>
      <c r="AI311" s="532"/>
      <c r="AJ311" s="533"/>
      <c r="AK311" s="533"/>
      <c r="AL311" s="533"/>
      <c r="AM311" s="533"/>
      <c r="AN311" s="533"/>
      <c r="AO311" s="533"/>
      <c r="AP311" s="533"/>
      <c r="AQ311" s="533"/>
      <c r="AR311" s="533"/>
      <c r="AS311" s="533"/>
      <c r="AT311" s="533"/>
      <c r="AU311" s="533"/>
      <c r="AV311" s="533"/>
      <c r="AW311" s="533"/>
      <c r="AX311" s="533"/>
      <c r="AY311" s="533"/>
      <c r="AZ311" s="533"/>
      <c r="BA311" s="533"/>
      <c r="BB311" s="533"/>
      <c r="BC311" s="533"/>
      <c r="BD311" s="533"/>
      <c r="BE311" s="533"/>
      <c r="BF311" s="533"/>
      <c r="BG311" s="533"/>
      <c r="BH311" s="533"/>
      <c r="BI311" s="533"/>
      <c r="BJ311" s="533"/>
      <c r="BK311" s="533"/>
      <c r="BL311" s="533"/>
      <c r="BM311" s="533"/>
      <c r="BN311" s="533"/>
      <c r="BO311" s="533"/>
      <c r="BP311" s="533"/>
      <c r="BQ311" s="533"/>
      <c r="BR311" s="533"/>
      <c r="BS311" s="533"/>
      <c r="BT311" s="533"/>
      <c r="BU311" s="534"/>
    </row>
    <row r="312" spans="1:73" ht="21">
      <c r="A312" s="150"/>
      <c r="B312" s="150"/>
      <c r="C312" s="150"/>
      <c r="D312" s="150"/>
      <c r="E312" s="150"/>
      <c r="F312" s="150"/>
      <c r="G312" s="150"/>
      <c r="H312" s="150"/>
      <c r="I312" s="529"/>
      <c r="J312" s="530"/>
      <c r="K312" s="530"/>
      <c r="L312" s="530"/>
      <c r="M312" s="530"/>
      <c r="N312" s="530"/>
      <c r="O312" s="530"/>
      <c r="P312" s="530"/>
      <c r="Q312" s="530"/>
      <c r="R312" s="530"/>
      <c r="S312" s="530"/>
      <c r="T312" s="530"/>
      <c r="U312" s="531"/>
      <c r="V312" s="529"/>
      <c r="W312" s="530"/>
      <c r="X312" s="530"/>
      <c r="Y312" s="530"/>
      <c r="Z312" s="530"/>
      <c r="AA312" s="530"/>
      <c r="AB312" s="530"/>
      <c r="AC312" s="530"/>
      <c r="AD312" s="530"/>
      <c r="AE312" s="530"/>
      <c r="AF312" s="530"/>
      <c r="AG312" s="530"/>
      <c r="AH312" s="531"/>
      <c r="AI312" s="532"/>
      <c r="AJ312" s="533"/>
      <c r="AK312" s="533"/>
      <c r="AL312" s="533"/>
      <c r="AM312" s="533"/>
      <c r="AN312" s="533"/>
      <c r="AO312" s="533"/>
      <c r="AP312" s="533"/>
      <c r="AQ312" s="533"/>
      <c r="AR312" s="533"/>
      <c r="AS312" s="533"/>
      <c r="AT312" s="533"/>
      <c r="AU312" s="533"/>
      <c r="AV312" s="533"/>
      <c r="AW312" s="533"/>
      <c r="AX312" s="533"/>
      <c r="AY312" s="533"/>
      <c r="AZ312" s="533"/>
      <c r="BA312" s="533"/>
      <c r="BB312" s="533"/>
      <c r="BC312" s="533"/>
      <c r="BD312" s="533"/>
      <c r="BE312" s="533"/>
      <c r="BF312" s="533"/>
      <c r="BG312" s="533"/>
      <c r="BH312" s="533"/>
      <c r="BI312" s="533"/>
      <c r="BJ312" s="533"/>
      <c r="BK312" s="533"/>
      <c r="BL312" s="533"/>
      <c r="BM312" s="533"/>
      <c r="BN312" s="533"/>
      <c r="BO312" s="533"/>
      <c r="BP312" s="533"/>
      <c r="BQ312" s="533"/>
      <c r="BR312" s="533"/>
      <c r="BS312" s="533"/>
      <c r="BT312" s="533"/>
      <c r="BU312" s="534"/>
    </row>
    <row r="313" spans="1:73" ht="21">
      <c r="A313" s="150"/>
      <c r="B313" s="150"/>
      <c r="C313" s="150"/>
      <c r="D313" s="150"/>
      <c r="E313" s="150"/>
      <c r="F313" s="150"/>
      <c r="G313" s="150"/>
      <c r="H313" s="150"/>
      <c r="I313" s="529"/>
      <c r="J313" s="530"/>
      <c r="K313" s="530"/>
      <c r="L313" s="530"/>
      <c r="M313" s="530"/>
      <c r="N313" s="530"/>
      <c r="O313" s="530"/>
      <c r="P313" s="530"/>
      <c r="Q313" s="530"/>
      <c r="R313" s="530"/>
      <c r="S313" s="530"/>
      <c r="T313" s="530"/>
      <c r="U313" s="531"/>
      <c r="V313" s="529"/>
      <c r="W313" s="530"/>
      <c r="X313" s="530"/>
      <c r="Y313" s="530"/>
      <c r="Z313" s="530"/>
      <c r="AA313" s="530"/>
      <c r="AB313" s="530"/>
      <c r="AC313" s="530"/>
      <c r="AD313" s="530"/>
      <c r="AE313" s="530"/>
      <c r="AF313" s="530"/>
      <c r="AG313" s="530"/>
      <c r="AH313" s="531"/>
      <c r="AI313" s="532"/>
      <c r="AJ313" s="533"/>
      <c r="AK313" s="533"/>
      <c r="AL313" s="533"/>
      <c r="AM313" s="533"/>
      <c r="AN313" s="533"/>
      <c r="AO313" s="533"/>
      <c r="AP313" s="533"/>
      <c r="AQ313" s="533"/>
      <c r="AR313" s="533"/>
      <c r="AS313" s="533"/>
      <c r="AT313" s="533"/>
      <c r="AU313" s="533"/>
      <c r="AV313" s="533"/>
      <c r="AW313" s="533"/>
      <c r="AX313" s="533"/>
      <c r="AY313" s="533"/>
      <c r="AZ313" s="533"/>
      <c r="BA313" s="533"/>
      <c r="BB313" s="533"/>
      <c r="BC313" s="533"/>
      <c r="BD313" s="533"/>
      <c r="BE313" s="533"/>
      <c r="BF313" s="533"/>
      <c r="BG313" s="533"/>
      <c r="BH313" s="533"/>
      <c r="BI313" s="533"/>
      <c r="BJ313" s="533"/>
      <c r="BK313" s="533"/>
      <c r="BL313" s="533"/>
      <c r="BM313" s="533"/>
      <c r="BN313" s="533"/>
      <c r="BO313" s="533"/>
      <c r="BP313" s="533"/>
      <c r="BQ313" s="533"/>
      <c r="BR313" s="533"/>
      <c r="BS313" s="533"/>
      <c r="BT313" s="533"/>
      <c r="BU313" s="534"/>
    </row>
    <row r="314" spans="1:73" ht="21">
      <c r="A314" s="150"/>
      <c r="B314" s="150"/>
      <c r="C314" s="150"/>
      <c r="D314" s="150"/>
      <c r="E314" s="150"/>
      <c r="F314" s="150"/>
      <c r="G314" s="150"/>
      <c r="H314" s="150"/>
      <c r="I314" s="529"/>
      <c r="J314" s="530"/>
      <c r="K314" s="530"/>
      <c r="L314" s="530"/>
      <c r="M314" s="530"/>
      <c r="N314" s="530"/>
      <c r="O314" s="530"/>
      <c r="P314" s="530"/>
      <c r="Q314" s="530"/>
      <c r="R314" s="530"/>
      <c r="S314" s="530"/>
      <c r="T314" s="530"/>
      <c r="U314" s="531"/>
      <c r="V314" s="529"/>
      <c r="W314" s="530"/>
      <c r="X314" s="530"/>
      <c r="Y314" s="530"/>
      <c r="Z314" s="530"/>
      <c r="AA314" s="530"/>
      <c r="AB314" s="530"/>
      <c r="AC314" s="530"/>
      <c r="AD314" s="530"/>
      <c r="AE314" s="530"/>
      <c r="AF314" s="530"/>
      <c r="AG314" s="530"/>
      <c r="AH314" s="531"/>
      <c r="AI314" s="532"/>
      <c r="AJ314" s="533"/>
      <c r="AK314" s="533"/>
      <c r="AL314" s="533"/>
      <c r="AM314" s="533"/>
      <c r="AN314" s="533"/>
      <c r="AO314" s="533"/>
      <c r="AP314" s="533"/>
      <c r="AQ314" s="533"/>
      <c r="AR314" s="533"/>
      <c r="AS314" s="533"/>
      <c r="AT314" s="533"/>
      <c r="AU314" s="533"/>
      <c r="AV314" s="533"/>
      <c r="AW314" s="533"/>
      <c r="AX314" s="533"/>
      <c r="AY314" s="533"/>
      <c r="AZ314" s="533"/>
      <c r="BA314" s="533"/>
      <c r="BB314" s="533"/>
      <c r="BC314" s="533"/>
      <c r="BD314" s="533"/>
      <c r="BE314" s="533"/>
      <c r="BF314" s="533"/>
      <c r="BG314" s="533"/>
      <c r="BH314" s="533"/>
      <c r="BI314" s="533"/>
      <c r="BJ314" s="533"/>
      <c r="BK314" s="533"/>
      <c r="BL314" s="533"/>
      <c r="BM314" s="533"/>
      <c r="BN314" s="533"/>
      <c r="BO314" s="533"/>
      <c r="BP314" s="533"/>
      <c r="BQ314" s="533"/>
      <c r="BR314" s="533"/>
      <c r="BS314" s="533"/>
      <c r="BT314" s="533"/>
      <c r="BU314" s="534"/>
    </row>
    <row r="315" spans="1:73" ht="21">
      <c r="A315" s="150"/>
      <c r="B315" s="150"/>
      <c r="C315" s="150"/>
      <c r="D315" s="150"/>
      <c r="E315" s="150"/>
      <c r="F315" s="150"/>
      <c r="G315" s="150"/>
      <c r="H315" s="150"/>
      <c r="I315" s="529"/>
      <c r="J315" s="530"/>
      <c r="K315" s="530"/>
      <c r="L315" s="530"/>
      <c r="M315" s="530"/>
      <c r="N315" s="530"/>
      <c r="O315" s="530"/>
      <c r="P315" s="530"/>
      <c r="Q315" s="530"/>
      <c r="R315" s="530"/>
      <c r="S315" s="530"/>
      <c r="T315" s="530"/>
      <c r="U315" s="531"/>
      <c r="V315" s="529"/>
      <c r="W315" s="530"/>
      <c r="X315" s="530"/>
      <c r="Y315" s="530"/>
      <c r="Z315" s="530"/>
      <c r="AA315" s="530"/>
      <c r="AB315" s="530"/>
      <c r="AC315" s="530"/>
      <c r="AD315" s="530"/>
      <c r="AE315" s="530"/>
      <c r="AF315" s="530"/>
      <c r="AG315" s="530"/>
      <c r="AH315" s="531"/>
      <c r="AI315" s="532"/>
      <c r="AJ315" s="533"/>
      <c r="AK315" s="533"/>
      <c r="AL315" s="533"/>
      <c r="AM315" s="533"/>
      <c r="AN315" s="533"/>
      <c r="AO315" s="533"/>
      <c r="AP315" s="533"/>
      <c r="AQ315" s="533"/>
      <c r="AR315" s="533"/>
      <c r="AS315" s="533"/>
      <c r="AT315" s="533"/>
      <c r="AU315" s="533"/>
      <c r="AV315" s="533"/>
      <c r="AW315" s="533"/>
      <c r="AX315" s="533"/>
      <c r="AY315" s="533"/>
      <c r="AZ315" s="533"/>
      <c r="BA315" s="533"/>
      <c r="BB315" s="533"/>
      <c r="BC315" s="533"/>
      <c r="BD315" s="533"/>
      <c r="BE315" s="533"/>
      <c r="BF315" s="533"/>
      <c r="BG315" s="533"/>
      <c r="BH315" s="533"/>
      <c r="BI315" s="533"/>
      <c r="BJ315" s="533"/>
      <c r="BK315" s="533"/>
      <c r="BL315" s="533"/>
      <c r="BM315" s="533"/>
      <c r="BN315" s="533"/>
      <c r="BO315" s="533"/>
      <c r="BP315" s="533"/>
      <c r="BQ315" s="533"/>
      <c r="BR315" s="533"/>
      <c r="BS315" s="533"/>
      <c r="BT315" s="533"/>
      <c r="BU315" s="534"/>
    </row>
    <row r="316" spans="1:73" ht="21">
      <c r="A316" s="150"/>
      <c r="B316" s="150"/>
      <c r="C316" s="150"/>
      <c r="D316" s="150"/>
      <c r="E316" s="150"/>
      <c r="F316" s="150"/>
      <c r="G316" s="150"/>
      <c r="H316" s="150"/>
      <c r="I316" s="529"/>
      <c r="J316" s="530"/>
      <c r="K316" s="530"/>
      <c r="L316" s="530"/>
      <c r="M316" s="530"/>
      <c r="N316" s="530"/>
      <c r="O316" s="530"/>
      <c r="P316" s="530"/>
      <c r="Q316" s="530"/>
      <c r="R316" s="530"/>
      <c r="S316" s="530"/>
      <c r="T316" s="530"/>
      <c r="U316" s="531"/>
      <c r="V316" s="529"/>
      <c r="W316" s="530"/>
      <c r="X316" s="530"/>
      <c r="Y316" s="530"/>
      <c r="Z316" s="530"/>
      <c r="AA316" s="530"/>
      <c r="AB316" s="530"/>
      <c r="AC316" s="530"/>
      <c r="AD316" s="530"/>
      <c r="AE316" s="530"/>
      <c r="AF316" s="530"/>
      <c r="AG316" s="530"/>
      <c r="AH316" s="531"/>
      <c r="AI316" s="532"/>
      <c r="AJ316" s="533"/>
      <c r="AK316" s="533"/>
      <c r="AL316" s="533"/>
      <c r="AM316" s="533"/>
      <c r="AN316" s="533"/>
      <c r="AO316" s="533"/>
      <c r="AP316" s="533"/>
      <c r="AQ316" s="533"/>
      <c r="AR316" s="533"/>
      <c r="AS316" s="533"/>
      <c r="AT316" s="533"/>
      <c r="AU316" s="533"/>
      <c r="AV316" s="533"/>
      <c r="AW316" s="533"/>
      <c r="AX316" s="533"/>
      <c r="AY316" s="533"/>
      <c r="AZ316" s="533"/>
      <c r="BA316" s="533"/>
      <c r="BB316" s="533"/>
      <c r="BC316" s="533"/>
      <c r="BD316" s="533"/>
      <c r="BE316" s="533"/>
      <c r="BF316" s="533"/>
      <c r="BG316" s="533"/>
      <c r="BH316" s="533"/>
      <c r="BI316" s="533"/>
      <c r="BJ316" s="533"/>
      <c r="BK316" s="533"/>
      <c r="BL316" s="533"/>
      <c r="BM316" s="533"/>
      <c r="BN316" s="533"/>
      <c r="BO316" s="533"/>
      <c r="BP316" s="533"/>
      <c r="BQ316" s="533"/>
      <c r="BR316" s="533"/>
      <c r="BS316" s="533"/>
      <c r="BT316" s="533"/>
      <c r="BU316" s="534"/>
    </row>
    <row r="317" spans="1:73" ht="21">
      <c r="A317" s="150"/>
      <c r="B317" s="150"/>
      <c r="C317" s="150"/>
      <c r="D317" s="150"/>
      <c r="E317" s="150"/>
      <c r="F317" s="150"/>
      <c r="G317" s="150"/>
      <c r="H317" s="150"/>
      <c r="I317" s="529"/>
      <c r="J317" s="530"/>
      <c r="K317" s="530"/>
      <c r="L317" s="530"/>
      <c r="M317" s="530"/>
      <c r="N317" s="530"/>
      <c r="O317" s="530"/>
      <c r="P317" s="530"/>
      <c r="Q317" s="530"/>
      <c r="R317" s="530"/>
      <c r="S317" s="530"/>
      <c r="T317" s="530"/>
      <c r="U317" s="531"/>
      <c r="V317" s="529"/>
      <c r="W317" s="530"/>
      <c r="X317" s="530"/>
      <c r="Y317" s="530"/>
      <c r="Z317" s="530"/>
      <c r="AA317" s="530"/>
      <c r="AB317" s="530"/>
      <c r="AC317" s="530"/>
      <c r="AD317" s="530"/>
      <c r="AE317" s="530"/>
      <c r="AF317" s="530"/>
      <c r="AG317" s="530"/>
      <c r="AH317" s="531"/>
      <c r="AI317" s="532"/>
      <c r="AJ317" s="533"/>
      <c r="AK317" s="533"/>
      <c r="AL317" s="533"/>
      <c r="AM317" s="533"/>
      <c r="AN317" s="533"/>
      <c r="AO317" s="533"/>
      <c r="AP317" s="533"/>
      <c r="AQ317" s="533"/>
      <c r="AR317" s="533"/>
      <c r="AS317" s="533"/>
      <c r="AT317" s="533"/>
      <c r="AU317" s="533"/>
      <c r="AV317" s="533"/>
      <c r="AW317" s="533"/>
      <c r="AX317" s="533"/>
      <c r="AY317" s="533"/>
      <c r="AZ317" s="533"/>
      <c r="BA317" s="533"/>
      <c r="BB317" s="533"/>
      <c r="BC317" s="533"/>
      <c r="BD317" s="533"/>
      <c r="BE317" s="533"/>
      <c r="BF317" s="533"/>
      <c r="BG317" s="533"/>
      <c r="BH317" s="533"/>
      <c r="BI317" s="533"/>
      <c r="BJ317" s="533"/>
      <c r="BK317" s="533"/>
      <c r="BL317" s="533"/>
      <c r="BM317" s="533"/>
      <c r="BN317" s="533"/>
      <c r="BO317" s="533"/>
      <c r="BP317" s="533"/>
      <c r="BQ317" s="533"/>
      <c r="BR317" s="533"/>
      <c r="BS317" s="533"/>
      <c r="BT317" s="533"/>
      <c r="BU317" s="534"/>
    </row>
    <row r="318" spans="1:73" ht="21">
      <c r="A318" s="150"/>
      <c r="B318" s="150"/>
      <c r="C318" s="150"/>
      <c r="D318" s="150"/>
      <c r="E318" s="150"/>
      <c r="F318" s="150"/>
      <c r="G318" s="150"/>
      <c r="H318" s="150"/>
      <c r="I318" s="529"/>
      <c r="J318" s="530"/>
      <c r="K318" s="530"/>
      <c r="L318" s="530"/>
      <c r="M318" s="530"/>
      <c r="N318" s="530"/>
      <c r="O318" s="530"/>
      <c r="P318" s="530"/>
      <c r="Q318" s="530"/>
      <c r="R318" s="530"/>
      <c r="S318" s="530"/>
      <c r="T318" s="530"/>
      <c r="U318" s="531"/>
      <c r="V318" s="529"/>
      <c r="W318" s="530"/>
      <c r="X318" s="530"/>
      <c r="Y318" s="530"/>
      <c r="Z318" s="530"/>
      <c r="AA318" s="530"/>
      <c r="AB318" s="530"/>
      <c r="AC318" s="530"/>
      <c r="AD318" s="530"/>
      <c r="AE318" s="530"/>
      <c r="AF318" s="530"/>
      <c r="AG318" s="530"/>
      <c r="AH318" s="531"/>
      <c r="AI318" s="532"/>
      <c r="AJ318" s="533"/>
      <c r="AK318" s="533"/>
      <c r="AL318" s="533"/>
      <c r="AM318" s="533"/>
      <c r="AN318" s="533"/>
      <c r="AO318" s="533"/>
      <c r="AP318" s="533"/>
      <c r="AQ318" s="533"/>
      <c r="AR318" s="533"/>
      <c r="AS318" s="533"/>
      <c r="AT318" s="533"/>
      <c r="AU318" s="533"/>
      <c r="AV318" s="533"/>
      <c r="AW318" s="533"/>
      <c r="AX318" s="533"/>
      <c r="AY318" s="533"/>
      <c r="AZ318" s="533"/>
      <c r="BA318" s="533"/>
      <c r="BB318" s="533"/>
      <c r="BC318" s="533"/>
      <c r="BD318" s="533"/>
      <c r="BE318" s="533"/>
      <c r="BF318" s="533"/>
      <c r="BG318" s="533"/>
      <c r="BH318" s="533"/>
      <c r="BI318" s="533"/>
      <c r="BJ318" s="533"/>
      <c r="BK318" s="533"/>
      <c r="BL318" s="533"/>
      <c r="BM318" s="533"/>
      <c r="BN318" s="533"/>
      <c r="BO318" s="533"/>
      <c r="BP318" s="533"/>
      <c r="BQ318" s="533"/>
      <c r="BR318" s="533"/>
      <c r="BS318" s="533"/>
      <c r="BT318" s="533"/>
      <c r="BU318" s="534"/>
    </row>
    <row r="319" spans="1:73" ht="21">
      <c r="A319" s="150"/>
      <c r="B319" s="150"/>
      <c r="C319" s="150"/>
      <c r="D319" s="150"/>
      <c r="E319" s="150"/>
      <c r="F319" s="150"/>
      <c r="G319" s="150"/>
      <c r="H319" s="150"/>
      <c r="I319" s="529"/>
      <c r="J319" s="530"/>
      <c r="K319" s="530"/>
      <c r="L319" s="530"/>
      <c r="M319" s="530"/>
      <c r="N319" s="530"/>
      <c r="O319" s="530"/>
      <c r="P319" s="530"/>
      <c r="Q319" s="530"/>
      <c r="R319" s="530"/>
      <c r="S319" s="530"/>
      <c r="T319" s="530"/>
      <c r="U319" s="531"/>
      <c r="V319" s="529"/>
      <c r="W319" s="530"/>
      <c r="X319" s="530"/>
      <c r="Y319" s="530"/>
      <c r="Z319" s="530"/>
      <c r="AA319" s="530"/>
      <c r="AB319" s="530"/>
      <c r="AC319" s="530"/>
      <c r="AD319" s="530"/>
      <c r="AE319" s="530"/>
      <c r="AF319" s="530"/>
      <c r="AG319" s="530"/>
      <c r="AH319" s="531"/>
      <c r="AI319" s="532"/>
      <c r="AJ319" s="533"/>
      <c r="AK319" s="533"/>
      <c r="AL319" s="533"/>
      <c r="AM319" s="533"/>
      <c r="AN319" s="533"/>
      <c r="AO319" s="533"/>
      <c r="AP319" s="533"/>
      <c r="AQ319" s="533"/>
      <c r="AR319" s="533"/>
      <c r="AS319" s="533"/>
      <c r="AT319" s="533"/>
      <c r="AU319" s="533"/>
      <c r="AV319" s="533"/>
      <c r="AW319" s="533"/>
      <c r="AX319" s="533"/>
      <c r="AY319" s="533"/>
      <c r="AZ319" s="533"/>
      <c r="BA319" s="533"/>
      <c r="BB319" s="533"/>
      <c r="BC319" s="533"/>
      <c r="BD319" s="533"/>
      <c r="BE319" s="533"/>
      <c r="BF319" s="533"/>
      <c r="BG319" s="533"/>
      <c r="BH319" s="533"/>
      <c r="BI319" s="533"/>
      <c r="BJ319" s="533"/>
      <c r="BK319" s="533"/>
      <c r="BL319" s="533"/>
      <c r="BM319" s="533"/>
      <c r="BN319" s="533"/>
      <c r="BO319" s="533"/>
      <c r="BP319" s="533"/>
      <c r="BQ319" s="533"/>
      <c r="BR319" s="533"/>
      <c r="BS319" s="533"/>
      <c r="BT319" s="533"/>
      <c r="BU319" s="534"/>
    </row>
    <row r="320" spans="1:73" ht="21">
      <c r="A320" s="150"/>
      <c r="B320" s="150"/>
      <c r="C320" s="150"/>
      <c r="D320" s="150"/>
      <c r="E320" s="150"/>
      <c r="F320" s="150"/>
      <c r="G320" s="150"/>
      <c r="H320" s="150"/>
      <c r="I320" s="529"/>
      <c r="J320" s="530"/>
      <c r="K320" s="530"/>
      <c r="L320" s="530"/>
      <c r="M320" s="530"/>
      <c r="N320" s="530"/>
      <c r="O320" s="530"/>
      <c r="P320" s="530"/>
      <c r="Q320" s="530"/>
      <c r="R320" s="530"/>
      <c r="S320" s="530"/>
      <c r="T320" s="530"/>
      <c r="U320" s="531"/>
      <c r="V320" s="529"/>
      <c r="W320" s="530"/>
      <c r="X320" s="530"/>
      <c r="Y320" s="530"/>
      <c r="Z320" s="530"/>
      <c r="AA320" s="530"/>
      <c r="AB320" s="530"/>
      <c r="AC320" s="530"/>
      <c r="AD320" s="530"/>
      <c r="AE320" s="530"/>
      <c r="AF320" s="530"/>
      <c r="AG320" s="530"/>
      <c r="AH320" s="531"/>
      <c r="AI320" s="532"/>
      <c r="AJ320" s="533"/>
      <c r="AK320" s="533"/>
      <c r="AL320" s="533"/>
      <c r="AM320" s="533"/>
      <c r="AN320" s="533"/>
      <c r="AO320" s="533"/>
      <c r="AP320" s="533"/>
      <c r="AQ320" s="533"/>
      <c r="AR320" s="533"/>
      <c r="AS320" s="533"/>
      <c r="AT320" s="533"/>
      <c r="AU320" s="533"/>
      <c r="AV320" s="533"/>
      <c r="AW320" s="533"/>
      <c r="AX320" s="533"/>
      <c r="AY320" s="533"/>
      <c r="AZ320" s="533"/>
      <c r="BA320" s="533"/>
      <c r="BB320" s="533"/>
      <c r="BC320" s="533"/>
      <c r="BD320" s="533"/>
      <c r="BE320" s="533"/>
      <c r="BF320" s="533"/>
      <c r="BG320" s="533"/>
      <c r="BH320" s="533"/>
      <c r="BI320" s="533"/>
      <c r="BJ320" s="533"/>
      <c r="BK320" s="533"/>
      <c r="BL320" s="533"/>
      <c r="BM320" s="533"/>
      <c r="BN320" s="533"/>
      <c r="BO320" s="533"/>
      <c r="BP320" s="533"/>
      <c r="BQ320" s="533"/>
      <c r="BR320" s="533"/>
      <c r="BS320" s="533"/>
      <c r="BT320" s="533"/>
      <c r="BU320" s="534"/>
    </row>
    <row r="321" spans="1:73" ht="21">
      <c r="A321" s="150"/>
      <c r="B321" s="150"/>
      <c r="C321" s="150"/>
      <c r="D321" s="150"/>
      <c r="E321" s="150"/>
      <c r="F321" s="150"/>
      <c r="G321" s="150"/>
      <c r="H321" s="150"/>
      <c r="I321" s="529"/>
      <c r="J321" s="530"/>
      <c r="K321" s="530"/>
      <c r="L321" s="530"/>
      <c r="M321" s="530"/>
      <c r="N321" s="530"/>
      <c r="O321" s="530"/>
      <c r="P321" s="530"/>
      <c r="Q321" s="530"/>
      <c r="R321" s="530"/>
      <c r="S321" s="530"/>
      <c r="T321" s="530"/>
      <c r="U321" s="531"/>
      <c r="V321" s="529"/>
      <c r="W321" s="530"/>
      <c r="X321" s="530"/>
      <c r="Y321" s="530"/>
      <c r="Z321" s="530"/>
      <c r="AA321" s="530"/>
      <c r="AB321" s="530"/>
      <c r="AC321" s="530"/>
      <c r="AD321" s="530"/>
      <c r="AE321" s="530"/>
      <c r="AF321" s="530"/>
      <c r="AG321" s="530"/>
      <c r="AH321" s="531"/>
      <c r="AI321" s="532"/>
      <c r="AJ321" s="533"/>
      <c r="AK321" s="533"/>
      <c r="AL321" s="533"/>
      <c r="AM321" s="533"/>
      <c r="AN321" s="533"/>
      <c r="AO321" s="533"/>
      <c r="AP321" s="533"/>
      <c r="AQ321" s="533"/>
      <c r="AR321" s="533"/>
      <c r="AS321" s="533"/>
      <c r="AT321" s="533"/>
      <c r="AU321" s="533"/>
      <c r="AV321" s="533"/>
      <c r="AW321" s="533"/>
      <c r="AX321" s="533"/>
      <c r="AY321" s="533"/>
      <c r="AZ321" s="533"/>
      <c r="BA321" s="533"/>
      <c r="BB321" s="533"/>
      <c r="BC321" s="533"/>
      <c r="BD321" s="533"/>
      <c r="BE321" s="533"/>
      <c r="BF321" s="533"/>
      <c r="BG321" s="533"/>
      <c r="BH321" s="533"/>
      <c r="BI321" s="533"/>
      <c r="BJ321" s="533"/>
      <c r="BK321" s="533"/>
      <c r="BL321" s="533"/>
      <c r="BM321" s="533"/>
      <c r="BN321" s="533"/>
      <c r="BO321" s="533"/>
      <c r="BP321" s="533"/>
      <c r="BQ321" s="533"/>
      <c r="BR321" s="533"/>
      <c r="BS321" s="533"/>
      <c r="BT321" s="533"/>
      <c r="BU321" s="534"/>
    </row>
    <row r="322" spans="1:73" ht="21">
      <c r="A322" s="150"/>
      <c r="B322" s="150"/>
      <c r="C322" s="150"/>
      <c r="D322" s="150"/>
      <c r="E322" s="150"/>
      <c r="F322" s="150"/>
      <c r="G322" s="150"/>
      <c r="H322" s="150"/>
      <c r="I322" s="529"/>
      <c r="J322" s="530"/>
      <c r="K322" s="530"/>
      <c r="L322" s="530"/>
      <c r="M322" s="530"/>
      <c r="N322" s="530"/>
      <c r="O322" s="530"/>
      <c r="P322" s="530"/>
      <c r="Q322" s="530"/>
      <c r="R322" s="530"/>
      <c r="S322" s="530"/>
      <c r="T322" s="530"/>
      <c r="U322" s="531"/>
      <c r="V322" s="529"/>
      <c r="W322" s="530"/>
      <c r="X322" s="530"/>
      <c r="Y322" s="530"/>
      <c r="Z322" s="530"/>
      <c r="AA322" s="530"/>
      <c r="AB322" s="530"/>
      <c r="AC322" s="530"/>
      <c r="AD322" s="530"/>
      <c r="AE322" s="530"/>
      <c r="AF322" s="530"/>
      <c r="AG322" s="530"/>
      <c r="AH322" s="531"/>
      <c r="AI322" s="532"/>
      <c r="AJ322" s="533"/>
      <c r="AK322" s="533"/>
      <c r="AL322" s="533"/>
      <c r="AM322" s="533"/>
      <c r="AN322" s="533"/>
      <c r="AO322" s="533"/>
      <c r="AP322" s="533"/>
      <c r="AQ322" s="533"/>
      <c r="AR322" s="533"/>
      <c r="AS322" s="533"/>
      <c r="AT322" s="533"/>
      <c r="AU322" s="533"/>
      <c r="AV322" s="533"/>
      <c r="AW322" s="533"/>
      <c r="AX322" s="533"/>
      <c r="AY322" s="533"/>
      <c r="AZ322" s="533"/>
      <c r="BA322" s="533"/>
      <c r="BB322" s="533"/>
      <c r="BC322" s="533"/>
      <c r="BD322" s="533"/>
      <c r="BE322" s="533"/>
      <c r="BF322" s="533"/>
      <c r="BG322" s="533"/>
      <c r="BH322" s="533"/>
      <c r="BI322" s="533"/>
      <c r="BJ322" s="533"/>
      <c r="BK322" s="533"/>
      <c r="BL322" s="533"/>
      <c r="BM322" s="533"/>
      <c r="BN322" s="533"/>
      <c r="BO322" s="533"/>
      <c r="BP322" s="533"/>
      <c r="BQ322" s="533"/>
      <c r="BR322" s="533"/>
      <c r="BS322" s="533"/>
      <c r="BT322" s="533"/>
      <c r="BU322" s="534"/>
    </row>
    <row r="323" spans="1:73" ht="21">
      <c r="A323" s="150"/>
      <c r="B323" s="150"/>
      <c r="C323" s="150"/>
      <c r="D323" s="150"/>
      <c r="E323" s="150"/>
      <c r="F323" s="150"/>
      <c r="G323" s="150"/>
      <c r="H323" s="150"/>
      <c r="I323" s="529"/>
      <c r="J323" s="530"/>
      <c r="K323" s="530"/>
      <c r="L323" s="530"/>
      <c r="M323" s="530"/>
      <c r="N323" s="530"/>
      <c r="O323" s="530"/>
      <c r="P323" s="530"/>
      <c r="Q323" s="530"/>
      <c r="R323" s="530"/>
      <c r="S323" s="530"/>
      <c r="T323" s="530"/>
      <c r="U323" s="531"/>
      <c r="V323" s="529"/>
      <c r="W323" s="530"/>
      <c r="X323" s="530"/>
      <c r="Y323" s="530"/>
      <c r="Z323" s="530"/>
      <c r="AA323" s="530"/>
      <c r="AB323" s="530"/>
      <c r="AC323" s="530"/>
      <c r="AD323" s="530"/>
      <c r="AE323" s="530"/>
      <c r="AF323" s="530"/>
      <c r="AG323" s="530"/>
      <c r="AH323" s="531"/>
      <c r="AI323" s="532"/>
      <c r="AJ323" s="533"/>
      <c r="AK323" s="533"/>
      <c r="AL323" s="533"/>
      <c r="AM323" s="533"/>
      <c r="AN323" s="533"/>
      <c r="AO323" s="533"/>
      <c r="AP323" s="533"/>
      <c r="AQ323" s="533"/>
      <c r="AR323" s="533"/>
      <c r="AS323" s="533"/>
      <c r="AT323" s="533"/>
      <c r="AU323" s="533"/>
      <c r="AV323" s="533"/>
      <c r="AW323" s="533"/>
      <c r="AX323" s="533"/>
      <c r="AY323" s="533"/>
      <c r="AZ323" s="533"/>
      <c r="BA323" s="533"/>
      <c r="BB323" s="533"/>
      <c r="BC323" s="533"/>
      <c r="BD323" s="533"/>
      <c r="BE323" s="533"/>
      <c r="BF323" s="533"/>
      <c r="BG323" s="533"/>
      <c r="BH323" s="533"/>
      <c r="BI323" s="533"/>
      <c r="BJ323" s="533"/>
      <c r="BK323" s="533"/>
      <c r="BL323" s="533"/>
      <c r="BM323" s="533"/>
      <c r="BN323" s="533"/>
      <c r="BO323" s="533"/>
      <c r="BP323" s="533"/>
      <c r="BQ323" s="533"/>
      <c r="BR323" s="533"/>
      <c r="BS323" s="533"/>
      <c r="BT323" s="533"/>
      <c r="BU323" s="534"/>
    </row>
    <row r="324" spans="1:73" ht="21">
      <c r="A324" s="150"/>
      <c r="B324" s="150"/>
      <c r="C324" s="150"/>
      <c r="D324" s="150"/>
      <c r="E324" s="150"/>
      <c r="F324" s="150"/>
      <c r="G324" s="150"/>
      <c r="H324" s="150"/>
      <c r="I324" s="529"/>
      <c r="J324" s="530"/>
      <c r="K324" s="530"/>
      <c r="L324" s="530"/>
      <c r="M324" s="530"/>
      <c r="N324" s="530"/>
      <c r="O324" s="530"/>
      <c r="P324" s="530"/>
      <c r="Q324" s="530"/>
      <c r="R324" s="530"/>
      <c r="S324" s="530"/>
      <c r="T324" s="530"/>
      <c r="U324" s="531"/>
      <c r="V324" s="529"/>
      <c r="W324" s="530"/>
      <c r="X324" s="530"/>
      <c r="Y324" s="530"/>
      <c r="Z324" s="530"/>
      <c r="AA324" s="530"/>
      <c r="AB324" s="530"/>
      <c r="AC324" s="530"/>
      <c r="AD324" s="530"/>
      <c r="AE324" s="530"/>
      <c r="AF324" s="530"/>
      <c r="AG324" s="530"/>
      <c r="AH324" s="531"/>
      <c r="AI324" s="532"/>
      <c r="AJ324" s="533"/>
      <c r="AK324" s="533"/>
      <c r="AL324" s="533"/>
      <c r="AM324" s="533"/>
      <c r="AN324" s="533"/>
      <c r="AO324" s="533"/>
      <c r="AP324" s="533"/>
      <c r="AQ324" s="533"/>
      <c r="AR324" s="533"/>
      <c r="AS324" s="533"/>
      <c r="AT324" s="533"/>
      <c r="AU324" s="533"/>
      <c r="AV324" s="533"/>
      <c r="AW324" s="533"/>
      <c r="AX324" s="533"/>
      <c r="AY324" s="533"/>
      <c r="AZ324" s="533"/>
      <c r="BA324" s="533"/>
      <c r="BB324" s="533"/>
      <c r="BC324" s="533"/>
      <c r="BD324" s="533"/>
      <c r="BE324" s="533"/>
      <c r="BF324" s="533"/>
      <c r="BG324" s="533"/>
      <c r="BH324" s="533"/>
      <c r="BI324" s="533"/>
      <c r="BJ324" s="533"/>
      <c r="BK324" s="533"/>
      <c r="BL324" s="533"/>
      <c r="BM324" s="533"/>
      <c r="BN324" s="533"/>
      <c r="BO324" s="533"/>
      <c r="BP324" s="533"/>
      <c r="BQ324" s="533"/>
      <c r="BR324" s="533"/>
      <c r="BS324" s="533"/>
      <c r="BT324" s="533"/>
      <c r="BU324" s="534"/>
    </row>
    <row r="325" spans="1:73" ht="21">
      <c r="A325" s="150"/>
      <c r="B325" s="150"/>
      <c r="C325" s="150"/>
      <c r="D325" s="150"/>
      <c r="E325" s="150"/>
      <c r="F325" s="150"/>
      <c r="G325" s="150"/>
      <c r="H325" s="150"/>
      <c r="I325" s="529"/>
      <c r="J325" s="530"/>
      <c r="K325" s="530"/>
      <c r="L325" s="530"/>
      <c r="M325" s="530"/>
      <c r="N325" s="530"/>
      <c r="O325" s="530"/>
      <c r="P325" s="530"/>
      <c r="Q325" s="530"/>
      <c r="R325" s="530"/>
      <c r="S325" s="530"/>
      <c r="T325" s="530"/>
      <c r="U325" s="531"/>
      <c r="V325" s="529"/>
      <c r="W325" s="530"/>
      <c r="X325" s="530"/>
      <c r="Y325" s="530"/>
      <c r="Z325" s="530"/>
      <c r="AA325" s="530"/>
      <c r="AB325" s="530"/>
      <c r="AC325" s="530"/>
      <c r="AD325" s="530"/>
      <c r="AE325" s="530"/>
      <c r="AF325" s="530"/>
      <c r="AG325" s="530"/>
      <c r="AH325" s="531"/>
      <c r="AI325" s="532"/>
      <c r="AJ325" s="533"/>
      <c r="AK325" s="533"/>
      <c r="AL325" s="533"/>
      <c r="AM325" s="533"/>
      <c r="AN325" s="533"/>
      <c r="AO325" s="533"/>
      <c r="AP325" s="533"/>
      <c r="AQ325" s="533"/>
      <c r="AR325" s="533"/>
      <c r="AS325" s="533"/>
      <c r="AT325" s="533"/>
      <c r="AU325" s="533"/>
      <c r="AV325" s="533"/>
      <c r="AW325" s="533"/>
      <c r="AX325" s="533"/>
      <c r="AY325" s="533"/>
      <c r="AZ325" s="533"/>
      <c r="BA325" s="533"/>
      <c r="BB325" s="533"/>
      <c r="BC325" s="533"/>
      <c r="BD325" s="533"/>
      <c r="BE325" s="533"/>
      <c r="BF325" s="533"/>
      <c r="BG325" s="533"/>
      <c r="BH325" s="533"/>
      <c r="BI325" s="533"/>
      <c r="BJ325" s="533"/>
      <c r="BK325" s="533"/>
      <c r="BL325" s="533"/>
      <c r="BM325" s="533"/>
      <c r="BN325" s="533"/>
      <c r="BO325" s="533"/>
      <c r="BP325" s="533"/>
      <c r="BQ325" s="533"/>
      <c r="BR325" s="533"/>
      <c r="BS325" s="533"/>
      <c r="BT325" s="533"/>
      <c r="BU325" s="534"/>
    </row>
    <row r="326" spans="1:73" ht="21">
      <c r="A326" s="150"/>
      <c r="B326" s="150"/>
      <c r="C326" s="150"/>
      <c r="D326" s="150"/>
      <c r="E326" s="150"/>
      <c r="F326" s="150"/>
      <c r="G326" s="150"/>
      <c r="H326" s="150"/>
      <c r="I326" s="529"/>
      <c r="J326" s="530"/>
      <c r="K326" s="530"/>
      <c r="L326" s="530"/>
      <c r="M326" s="530"/>
      <c r="N326" s="530"/>
      <c r="O326" s="530"/>
      <c r="P326" s="530"/>
      <c r="Q326" s="530"/>
      <c r="R326" s="530"/>
      <c r="S326" s="530"/>
      <c r="T326" s="530"/>
      <c r="U326" s="531"/>
      <c r="V326" s="529"/>
      <c r="W326" s="530"/>
      <c r="X326" s="530"/>
      <c r="Y326" s="530"/>
      <c r="Z326" s="530"/>
      <c r="AA326" s="530"/>
      <c r="AB326" s="530"/>
      <c r="AC326" s="530"/>
      <c r="AD326" s="530"/>
      <c r="AE326" s="530"/>
      <c r="AF326" s="530"/>
      <c r="AG326" s="530"/>
      <c r="AH326" s="531"/>
      <c r="AI326" s="532"/>
      <c r="AJ326" s="533"/>
      <c r="AK326" s="533"/>
      <c r="AL326" s="533"/>
      <c r="AM326" s="533"/>
      <c r="AN326" s="533"/>
      <c r="AO326" s="533"/>
      <c r="AP326" s="533"/>
      <c r="AQ326" s="533"/>
      <c r="AR326" s="533"/>
      <c r="AS326" s="533"/>
      <c r="AT326" s="533"/>
      <c r="AU326" s="533"/>
      <c r="AV326" s="533"/>
      <c r="AW326" s="533"/>
      <c r="AX326" s="533"/>
      <c r="AY326" s="533"/>
      <c r="AZ326" s="533"/>
      <c r="BA326" s="533"/>
      <c r="BB326" s="533"/>
      <c r="BC326" s="533"/>
      <c r="BD326" s="533"/>
      <c r="BE326" s="533"/>
      <c r="BF326" s="533"/>
      <c r="BG326" s="533"/>
      <c r="BH326" s="533"/>
      <c r="BI326" s="533"/>
      <c r="BJ326" s="533"/>
      <c r="BK326" s="533"/>
      <c r="BL326" s="533"/>
      <c r="BM326" s="533"/>
      <c r="BN326" s="533"/>
      <c r="BO326" s="533"/>
      <c r="BP326" s="533"/>
      <c r="BQ326" s="533"/>
      <c r="BR326" s="533"/>
      <c r="BS326" s="533"/>
      <c r="BT326" s="533"/>
      <c r="BU326" s="534"/>
    </row>
    <row r="327" spans="1:73" ht="21">
      <c r="A327" s="150"/>
      <c r="B327" s="150"/>
      <c r="C327" s="150"/>
      <c r="D327" s="150"/>
      <c r="E327" s="150"/>
      <c r="F327" s="150"/>
      <c r="G327" s="150"/>
      <c r="H327" s="150"/>
      <c r="I327" s="529"/>
      <c r="J327" s="530"/>
      <c r="K327" s="530"/>
      <c r="L327" s="530"/>
      <c r="M327" s="530"/>
      <c r="N327" s="530"/>
      <c r="O327" s="530"/>
      <c r="P327" s="530"/>
      <c r="Q327" s="530"/>
      <c r="R327" s="530"/>
      <c r="S327" s="530"/>
      <c r="T327" s="530"/>
      <c r="U327" s="531"/>
      <c r="V327" s="529"/>
      <c r="W327" s="530"/>
      <c r="X327" s="530"/>
      <c r="Y327" s="530"/>
      <c r="Z327" s="530"/>
      <c r="AA327" s="530"/>
      <c r="AB327" s="530"/>
      <c r="AC327" s="530"/>
      <c r="AD327" s="530"/>
      <c r="AE327" s="530"/>
      <c r="AF327" s="530"/>
      <c r="AG327" s="530"/>
      <c r="AH327" s="531"/>
      <c r="AI327" s="532"/>
      <c r="AJ327" s="533"/>
      <c r="AK327" s="533"/>
      <c r="AL327" s="533"/>
      <c r="AM327" s="533"/>
      <c r="AN327" s="533"/>
      <c r="AO327" s="533"/>
      <c r="AP327" s="533"/>
      <c r="AQ327" s="533"/>
      <c r="AR327" s="533"/>
      <c r="AS327" s="533"/>
      <c r="AT327" s="533"/>
      <c r="AU327" s="533"/>
      <c r="AV327" s="533"/>
      <c r="AW327" s="533"/>
      <c r="AX327" s="533"/>
      <c r="AY327" s="533"/>
      <c r="AZ327" s="533"/>
      <c r="BA327" s="533"/>
      <c r="BB327" s="533"/>
      <c r="BC327" s="533"/>
      <c r="BD327" s="533"/>
      <c r="BE327" s="533"/>
      <c r="BF327" s="533"/>
      <c r="BG327" s="533"/>
      <c r="BH327" s="533"/>
      <c r="BI327" s="533"/>
      <c r="BJ327" s="533"/>
      <c r="BK327" s="533"/>
      <c r="BL327" s="533"/>
      <c r="BM327" s="533"/>
      <c r="BN327" s="533"/>
      <c r="BO327" s="533"/>
      <c r="BP327" s="533"/>
      <c r="BQ327" s="533"/>
      <c r="BR327" s="533"/>
      <c r="BS327" s="533"/>
      <c r="BT327" s="533"/>
      <c r="BU327" s="534"/>
    </row>
    <row r="328" spans="1:73" ht="21">
      <c r="A328" s="150"/>
      <c r="B328" s="150"/>
      <c r="C328" s="150"/>
      <c r="D328" s="150"/>
      <c r="E328" s="150"/>
      <c r="F328" s="150"/>
      <c r="G328" s="150"/>
      <c r="H328" s="150"/>
      <c r="I328" s="544"/>
      <c r="J328" s="545"/>
      <c r="K328" s="545"/>
      <c r="L328" s="545"/>
      <c r="M328" s="545"/>
      <c r="N328" s="545"/>
      <c r="O328" s="545"/>
      <c r="P328" s="545"/>
      <c r="Q328" s="545"/>
      <c r="R328" s="545"/>
      <c r="S328" s="545"/>
      <c r="T328" s="545"/>
      <c r="U328" s="546"/>
      <c r="V328" s="544"/>
      <c r="W328" s="545"/>
      <c r="X328" s="545"/>
      <c r="Y328" s="545"/>
      <c r="Z328" s="545"/>
      <c r="AA328" s="545"/>
      <c r="AB328" s="545"/>
      <c r="AC328" s="545"/>
      <c r="AD328" s="545"/>
      <c r="AE328" s="545"/>
      <c r="AF328" s="545"/>
      <c r="AG328" s="545"/>
      <c r="AH328" s="546"/>
      <c r="AI328" s="547"/>
      <c r="AJ328" s="548"/>
      <c r="AK328" s="548"/>
      <c r="AL328" s="548"/>
      <c r="AM328" s="548"/>
      <c r="AN328" s="548"/>
      <c r="AO328" s="548"/>
      <c r="AP328" s="548"/>
      <c r="AQ328" s="548"/>
      <c r="AR328" s="548"/>
      <c r="AS328" s="548"/>
      <c r="AT328" s="548"/>
      <c r="AU328" s="548"/>
      <c r="AV328" s="548"/>
      <c r="AW328" s="548"/>
      <c r="AX328" s="548"/>
      <c r="AY328" s="548"/>
      <c r="AZ328" s="548"/>
      <c r="BA328" s="548"/>
      <c r="BB328" s="548"/>
      <c r="BC328" s="548"/>
      <c r="BD328" s="548"/>
      <c r="BE328" s="548"/>
      <c r="BF328" s="548"/>
      <c r="BG328" s="548"/>
      <c r="BH328" s="548"/>
      <c r="BI328" s="548"/>
      <c r="BJ328" s="548"/>
      <c r="BK328" s="548"/>
      <c r="BL328" s="548"/>
      <c r="BM328" s="548"/>
      <c r="BN328" s="548"/>
      <c r="BO328" s="548"/>
      <c r="BP328" s="548"/>
      <c r="BQ328" s="548"/>
      <c r="BR328" s="548"/>
      <c r="BS328" s="548"/>
      <c r="BT328" s="548"/>
      <c r="BU328" s="549"/>
    </row>
    <row r="329" spans="1:73" ht="23.25">
      <c r="I329" s="550" t="s">
        <v>656</v>
      </c>
      <c r="J329" s="550"/>
      <c r="K329" s="550"/>
      <c r="L329" s="550"/>
      <c r="M329" s="550"/>
      <c r="N329" s="550"/>
      <c r="O329" s="550"/>
      <c r="P329" s="550"/>
      <c r="Q329" s="550"/>
      <c r="R329" s="550"/>
      <c r="S329" s="550"/>
      <c r="T329" s="550"/>
      <c r="U329" s="550"/>
      <c r="V329" s="551" t="s">
        <v>657</v>
      </c>
      <c r="W329" s="551"/>
      <c r="X329" s="551"/>
      <c r="Y329" s="551"/>
      <c r="Z329" s="551"/>
      <c r="AA329" s="551"/>
      <c r="AB329" s="551"/>
      <c r="AC329" s="551"/>
      <c r="AD329" s="551"/>
      <c r="AE329" s="551"/>
      <c r="AF329" s="551"/>
      <c r="AG329" s="551"/>
      <c r="AH329" s="551"/>
      <c r="AI329" s="551" t="s">
        <v>709</v>
      </c>
      <c r="AJ329" s="551"/>
      <c r="AK329" s="551"/>
      <c r="AL329" s="551"/>
      <c r="AM329" s="551"/>
      <c r="AN329" s="551"/>
      <c r="AO329" s="551"/>
      <c r="AP329" s="551"/>
      <c r="AQ329" s="551"/>
      <c r="AR329" s="551"/>
      <c r="AS329" s="551"/>
      <c r="AT329" s="551"/>
      <c r="AU329" s="551"/>
      <c r="AV329" s="551"/>
      <c r="AW329" s="551"/>
      <c r="AX329" s="551"/>
      <c r="AY329" s="551"/>
      <c r="AZ329" s="551"/>
      <c r="BA329" s="551"/>
      <c r="BB329" s="551"/>
      <c r="BC329" s="551"/>
      <c r="BD329" s="551"/>
      <c r="BE329" s="551"/>
      <c r="BF329" s="551"/>
      <c r="BG329" s="551"/>
      <c r="BH329" s="551"/>
      <c r="BI329" s="551"/>
      <c r="BJ329" s="551"/>
      <c r="BK329" s="551"/>
      <c r="BL329" s="551"/>
      <c r="BM329" s="551"/>
      <c r="BN329" s="551"/>
      <c r="BO329" s="551"/>
      <c r="BP329" s="551"/>
      <c r="BQ329" s="551"/>
      <c r="BR329" s="551"/>
      <c r="BS329" s="551"/>
      <c r="BT329" s="551"/>
      <c r="BU329" s="551"/>
    </row>
    <row r="330" spans="1:73" ht="21">
      <c r="A330" s="150"/>
      <c r="B330" s="150"/>
      <c r="C330" s="150"/>
      <c r="D330" s="150"/>
      <c r="E330" s="150"/>
      <c r="F330" s="150"/>
      <c r="G330" s="150"/>
      <c r="H330" s="150"/>
      <c r="I330" s="552"/>
      <c r="J330" s="553"/>
      <c r="K330" s="553"/>
      <c r="L330" s="553"/>
      <c r="M330" s="553"/>
      <c r="N330" s="553"/>
      <c r="O330" s="553"/>
      <c r="P330" s="553"/>
      <c r="Q330" s="553"/>
      <c r="R330" s="553"/>
      <c r="S330" s="553"/>
      <c r="T330" s="553"/>
      <c r="U330" s="554"/>
      <c r="V330" s="552"/>
      <c r="W330" s="553"/>
      <c r="X330" s="553"/>
      <c r="Y330" s="553"/>
      <c r="Z330" s="553"/>
      <c r="AA330" s="553"/>
      <c r="AB330" s="553"/>
      <c r="AC330" s="553"/>
      <c r="AD330" s="553"/>
      <c r="AE330" s="553"/>
      <c r="AF330" s="553"/>
      <c r="AG330" s="553"/>
      <c r="AH330" s="554"/>
      <c r="AI330" s="556"/>
      <c r="AJ330" s="557"/>
      <c r="AK330" s="557"/>
      <c r="AL330" s="557"/>
      <c r="AM330" s="557"/>
      <c r="AN330" s="557"/>
      <c r="AO330" s="557"/>
      <c r="AP330" s="557"/>
      <c r="AQ330" s="557"/>
      <c r="AR330" s="557"/>
      <c r="AS330" s="557"/>
      <c r="AT330" s="557"/>
      <c r="AU330" s="557"/>
      <c r="AV330" s="557"/>
      <c r="AW330" s="557"/>
      <c r="AX330" s="557"/>
      <c r="AY330" s="557"/>
      <c r="AZ330" s="557"/>
      <c r="BA330" s="557"/>
      <c r="BB330" s="557"/>
      <c r="BC330" s="557"/>
      <c r="BD330" s="557"/>
      <c r="BE330" s="557"/>
      <c r="BF330" s="557"/>
      <c r="BG330" s="557"/>
      <c r="BH330" s="557"/>
      <c r="BI330" s="557"/>
      <c r="BJ330" s="557"/>
      <c r="BK330" s="557"/>
      <c r="BL330" s="557"/>
      <c r="BM330" s="557"/>
      <c r="BN330" s="557"/>
      <c r="BO330" s="557"/>
      <c r="BP330" s="557"/>
      <c r="BQ330" s="557"/>
      <c r="BR330" s="557"/>
      <c r="BS330" s="557"/>
      <c r="BT330" s="557"/>
      <c r="BU330" s="558"/>
    </row>
    <row r="331" spans="1:73" ht="21">
      <c r="A331" s="150"/>
      <c r="B331" s="150"/>
      <c r="C331" s="150"/>
      <c r="D331" s="150"/>
      <c r="E331" s="150"/>
      <c r="F331" s="150"/>
      <c r="G331" s="150"/>
      <c r="H331" s="150"/>
      <c r="I331" s="529"/>
      <c r="J331" s="530"/>
      <c r="K331" s="530"/>
      <c r="L331" s="530"/>
      <c r="M331" s="530"/>
      <c r="N331" s="530"/>
      <c r="O331" s="530"/>
      <c r="P331" s="530"/>
      <c r="Q331" s="530"/>
      <c r="R331" s="530"/>
      <c r="S331" s="530"/>
      <c r="T331" s="530"/>
      <c r="U331" s="531"/>
      <c r="V331" s="529"/>
      <c r="W331" s="530"/>
      <c r="X331" s="530"/>
      <c r="Y331" s="530"/>
      <c r="Z331" s="530"/>
      <c r="AA331" s="530"/>
      <c r="AB331" s="530"/>
      <c r="AC331" s="530"/>
      <c r="AD331" s="530"/>
      <c r="AE331" s="530"/>
      <c r="AF331" s="530"/>
      <c r="AG331" s="530"/>
      <c r="AH331" s="531"/>
      <c r="AI331" s="532"/>
      <c r="AJ331" s="533"/>
      <c r="AK331" s="533"/>
      <c r="AL331" s="533"/>
      <c r="AM331" s="533"/>
      <c r="AN331" s="533"/>
      <c r="AO331" s="533"/>
      <c r="AP331" s="533"/>
      <c r="AQ331" s="533"/>
      <c r="AR331" s="533"/>
      <c r="AS331" s="533"/>
      <c r="AT331" s="533"/>
      <c r="AU331" s="533"/>
      <c r="AV331" s="533"/>
      <c r="AW331" s="533"/>
      <c r="AX331" s="533"/>
      <c r="AY331" s="533"/>
      <c r="AZ331" s="533"/>
      <c r="BA331" s="533"/>
      <c r="BB331" s="533"/>
      <c r="BC331" s="533"/>
      <c r="BD331" s="533"/>
      <c r="BE331" s="533"/>
      <c r="BF331" s="533"/>
      <c r="BG331" s="533"/>
      <c r="BH331" s="533"/>
      <c r="BI331" s="533"/>
      <c r="BJ331" s="533"/>
      <c r="BK331" s="533"/>
      <c r="BL331" s="533"/>
      <c r="BM331" s="533"/>
      <c r="BN331" s="533"/>
      <c r="BO331" s="533"/>
      <c r="BP331" s="533"/>
      <c r="BQ331" s="533"/>
      <c r="BR331" s="533"/>
      <c r="BS331" s="533"/>
      <c r="BT331" s="533"/>
      <c r="BU331" s="534"/>
    </row>
    <row r="332" spans="1:73" ht="21">
      <c r="A332" s="150"/>
      <c r="B332" s="150"/>
      <c r="C332" s="150"/>
      <c r="D332" s="150"/>
      <c r="E332" s="150"/>
      <c r="F332" s="150"/>
      <c r="G332" s="150"/>
      <c r="H332" s="150"/>
      <c r="I332" s="529"/>
      <c r="J332" s="530"/>
      <c r="K332" s="530"/>
      <c r="L332" s="530"/>
      <c r="M332" s="530"/>
      <c r="N332" s="530"/>
      <c r="O332" s="530"/>
      <c r="P332" s="530"/>
      <c r="Q332" s="530"/>
      <c r="R332" s="530"/>
      <c r="S332" s="530"/>
      <c r="T332" s="530"/>
      <c r="U332" s="531"/>
      <c r="V332" s="529"/>
      <c r="W332" s="530"/>
      <c r="X332" s="530"/>
      <c r="Y332" s="530"/>
      <c r="Z332" s="530"/>
      <c r="AA332" s="530"/>
      <c r="AB332" s="530"/>
      <c r="AC332" s="530"/>
      <c r="AD332" s="530"/>
      <c r="AE332" s="530"/>
      <c r="AF332" s="530"/>
      <c r="AG332" s="530"/>
      <c r="AH332" s="531"/>
      <c r="AI332" s="532"/>
      <c r="AJ332" s="533"/>
      <c r="AK332" s="533"/>
      <c r="AL332" s="533"/>
      <c r="AM332" s="533"/>
      <c r="AN332" s="533"/>
      <c r="AO332" s="533"/>
      <c r="AP332" s="533"/>
      <c r="AQ332" s="533"/>
      <c r="AR332" s="533"/>
      <c r="AS332" s="533"/>
      <c r="AT332" s="533"/>
      <c r="AU332" s="533"/>
      <c r="AV332" s="533"/>
      <c r="AW332" s="533"/>
      <c r="AX332" s="533"/>
      <c r="AY332" s="533"/>
      <c r="AZ332" s="533"/>
      <c r="BA332" s="533"/>
      <c r="BB332" s="533"/>
      <c r="BC332" s="533"/>
      <c r="BD332" s="533"/>
      <c r="BE332" s="533"/>
      <c r="BF332" s="533"/>
      <c r="BG332" s="533"/>
      <c r="BH332" s="533"/>
      <c r="BI332" s="533"/>
      <c r="BJ332" s="533"/>
      <c r="BK332" s="533"/>
      <c r="BL332" s="533"/>
      <c r="BM332" s="533"/>
      <c r="BN332" s="533"/>
      <c r="BO332" s="533"/>
      <c r="BP332" s="533"/>
      <c r="BQ332" s="533"/>
      <c r="BR332" s="533"/>
      <c r="BS332" s="533"/>
      <c r="BT332" s="533"/>
      <c r="BU332" s="534"/>
    </row>
    <row r="333" spans="1:73" ht="21">
      <c r="A333" s="150"/>
      <c r="B333" s="150"/>
      <c r="C333" s="150"/>
      <c r="D333" s="150"/>
      <c r="E333" s="150"/>
      <c r="F333" s="150"/>
      <c r="G333" s="150"/>
      <c r="H333" s="150"/>
      <c r="I333" s="529"/>
      <c r="J333" s="530"/>
      <c r="K333" s="530"/>
      <c r="L333" s="530"/>
      <c r="M333" s="530"/>
      <c r="N333" s="530"/>
      <c r="O333" s="530"/>
      <c r="P333" s="530"/>
      <c r="Q333" s="530"/>
      <c r="R333" s="530"/>
      <c r="S333" s="530"/>
      <c r="T333" s="530"/>
      <c r="U333" s="531"/>
      <c r="V333" s="529"/>
      <c r="W333" s="530"/>
      <c r="X333" s="530"/>
      <c r="Y333" s="530"/>
      <c r="Z333" s="530"/>
      <c r="AA333" s="530"/>
      <c r="AB333" s="530"/>
      <c r="AC333" s="530"/>
      <c r="AD333" s="530"/>
      <c r="AE333" s="530"/>
      <c r="AF333" s="530"/>
      <c r="AG333" s="530"/>
      <c r="AH333" s="531"/>
      <c r="AI333" s="532"/>
      <c r="AJ333" s="533"/>
      <c r="AK333" s="533"/>
      <c r="AL333" s="533"/>
      <c r="AM333" s="533"/>
      <c r="AN333" s="533"/>
      <c r="AO333" s="533"/>
      <c r="AP333" s="533"/>
      <c r="AQ333" s="533"/>
      <c r="AR333" s="533"/>
      <c r="AS333" s="533"/>
      <c r="AT333" s="533"/>
      <c r="AU333" s="533"/>
      <c r="AV333" s="533"/>
      <c r="AW333" s="533"/>
      <c r="AX333" s="533"/>
      <c r="AY333" s="533"/>
      <c r="AZ333" s="533"/>
      <c r="BA333" s="533"/>
      <c r="BB333" s="533"/>
      <c r="BC333" s="533"/>
      <c r="BD333" s="533"/>
      <c r="BE333" s="533"/>
      <c r="BF333" s="533"/>
      <c r="BG333" s="533"/>
      <c r="BH333" s="533"/>
      <c r="BI333" s="533"/>
      <c r="BJ333" s="533"/>
      <c r="BK333" s="533"/>
      <c r="BL333" s="533"/>
      <c r="BM333" s="533"/>
      <c r="BN333" s="533"/>
      <c r="BO333" s="533"/>
      <c r="BP333" s="533"/>
      <c r="BQ333" s="533"/>
      <c r="BR333" s="533"/>
      <c r="BS333" s="533"/>
      <c r="BT333" s="533"/>
      <c r="BU333" s="534"/>
    </row>
    <row r="334" spans="1:73" ht="21">
      <c r="A334" s="150"/>
      <c r="B334" s="150"/>
      <c r="C334" s="150"/>
      <c r="D334" s="150"/>
      <c r="E334" s="150"/>
      <c r="F334" s="150"/>
      <c r="G334" s="150"/>
      <c r="H334" s="150"/>
      <c r="I334" s="529"/>
      <c r="J334" s="530"/>
      <c r="K334" s="530"/>
      <c r="L334" s="530"/>
      <c r="M334" s="530"/>
      <c r="N334" s="530"/>
      <c r="O334" s="530"/>
      <c r="P334" s="530"/>
      <c r="Q334" s="530"/>
      <c r="R334" s="530"/>
      <c r="S334" s="530"/>
      <c r="T334" s="530"/>
      <c r="U334" s="531"/>
      <c r="V334" s="529"/>
      <c r="W334" s="530"/>
      <c r="X334" s="530"/>
      <c r="Y334" s="530"/>
      <c r="Z334" s="530"/>
      <c r="AA334" s="530"/>
      <c r="AB334" s="530"/>
      <c r="AC334" s="530"/>
      <c r="AD334" s="530"/>
      <c r="AE334" s="530"/>
      <c r="AF334" s="530"/>
      <c r="AG334" s="530"/>
      <c r="AH334" s="531"/>
      <c r="AI334" s="532"/>
      <c r="AJ334" s="533"/>
      <c r="AK334" s="533"/>
      <c r="AL334" s="533"/>
      <c r="AM334" s="533"/>
      <c r="AN334" s="533"/>
      <c r="AO334" s="533"/>
      <c r="AP334" s="533"/>
      <c r="AQ334" s="533"/>
      <c r="AR334" s="533"/>
      <c r="AS334" s="533"/>
      <c r="AT334" s="533"/>
      <c r="AU334" s="533"/>
      <c r="AV334" s="533"/>
      <c r="AW334" s="533"/>
      <c r="AX334" s="533"/>
      <c r="AY334" s="533"/>
      <c r="AZ334" s="533"/>
      <c r="BA334" s="533"/>
      <c r="BB334" s="533"/>
      <c r="BC334" s="533"/>
      <c r="BD334" s="533"/>
      <c r="BE334" s="533"/>
      <c r="BF334" s="533"/>
      <c r="BG334" s="533"/>
      <c r="BH334" s="533"/>
      <c r="BI334" s="533"/>
      <c r="BJ334" s="533"/>
      <c r="BK334" s="533"/>
      <c r="BL334" s="533"/>
      <c r="BM334" s="533"/>
      <c r="BN334" s="533"/>
      <c r="BO334" s="533"/>
      <c r="BP334" s="533"/>
      <c r="BQ334" s="533"/>
      <c r="BR334" s="533"/>
      <c r="BS334" s="533"/>
      <c r="BT334" s="533"/>
      <c r="BU334" s="534"/>
    </row>
    <row r="335" spans="1:73" ht="21">
      <c r="A335" s="150"/>
      <c r="B335" s="150"/>
      <c r="C335" s="150"/>
      <c r="D335" s="150"/>
      <c r="E335" s="150"/>
      <c r="F335" s="150"/>
      <c r="G335" s="150"/>
      <c r="H335" s="150"/>
      <c r="I335" s="529"/>
      <c r="J335" s="530"/>
      <c r="K335" s="530"/>
      <c r="L335" s="530"/>
      <c r="M335" s="530"/>
      <c r="N335" s="530"/>
      <c r="O335" s="530"/>
      <c r="P335" s="530"/>
      <c r="Q335" s="530"/>
      <c r="R335" s="530"/>
      <c r="S335" s="530"/>
      <c r="T335" s="530"/>
      <c r="U335" s="531"/>
      <c r="V335" s="529"/>
      <c r="W335" s="530"/>
      <c r="X335" s="530"/>
      <c r="Y335" s="530"/>
      <c r="Z335" s="530"/>
      <c r="AA335" s="530"/>
      <c r="AB335" s="530"/>
      <c r="AC335" s="530"/>
      <c r="AD335" s="530"/>
      <c r="AE335" s="530"/>
      <c r="AF335" s="530"/>
      <c r="AG335" s="530"/>
      <c r="AH335" s="531"/>
      <c r="AI335" s="532"/>
      <c r="AJ335" s="533"/>
      <c r="AK335" s="533"/>
      <c r="AL335" s="533"/>
      <c r="AM335" s="533"/>
      <c r="AN335" s="533"/>
      <c r="AO335" s="533"/>
      <c r="AP335" s="533"/>
      <c r="AQ335" s="533"/>
      <c r="AR335" s="533"/>
      <c r="AS335" s="533"/>
      <c r="AT335" s="533"/>
      <c r="AU335" s="533"/>
      <c r="AV335" s="533"/>
      <c r="AW335" s="533"/>
      <c r="AX335" s="533"/>
      <c r="AY335" s="533"/>
      <c r="AZ335" s="533"/>
      <c r="BA335" s="533"/>
      <c r="BB335" s="533"/>
      <c r="BC335" s="533"/>
      <c r="BD335" s="533"/>
      <c r="BE335" s="533"/>
      <c r="BF335" s="533"/>
      <c r="BG335" s="533"/>
      <c r="BH335" s="533"/>
      <c r="BI335" s="533"/>
      <c r="BJ335" s="533"/>
      <c r="BK335" s="533"/>
      <c r="BL335" s="533"/>
      <c r="BM335" s="533"/>
      <c r="BN335" s="533"/>
      <c r="BO335" s="533"/>
      <c r="BP335" s="533"/>
      <c r="BQ335" s="533"/>
      <c r="BR335" s="533"/>
      <c r="BS335" s="533"/>
      <c r="BT335" s="533"/>
      <c r="BU335" s="534"/>
    </row>
    <row r="336" spans="1:73" ht="21">
      <c r="A336" s="150"/>
      <c r="B336" s="150"/>
      <c r="C336" s="150"/>
      <c r="D336" s="150"/>
      <c r="E336" s="150"/>
      <c r="F336" s="150"/>
      <c r="G336" s="150"/>
      <c r="H336" s="150"/>
      <c r="I336" s="529"/>
      <c r="J336" s="530"/>
      <c r="K336" s="530"/>
      <c r="L336" s="530"/>
      <c r="M336" s="530"/>
      <c r="N336" s="530"/>
      <c r="O336" s="530"/>
      <c r="P336" s="530"/>
      <c r="Q336" s="530"/>
      <c r="R336" s="530"/>
      <c r="S336" s="530"/>
      <c r="T336" s="530"/>
      <c r="U336" s="531"/>
      <c r="V336" s="529"/>
      <c r="W336" s="530"/>
      <c r="X336" s="530"/>
      <c r="Y336" s="530"/>
      <c r="Z336" s="530"/>
      <c r="AA336" s="530"/>
      <c r="AB336" s="530"/>
      <c r="AC336" s="530"/>
      <c r="AD336" s="530"/>
      <c r="AE336" s="530"/>
      <c r="AF336" s="530"/>
      <c r="AG336" s="530"/>
      <c r="AH336" s="531"/>
      <c r="AI336" s="532"/>
      <c r="AJ336" s="533"/>
      <c r="AK336" s="533"/>
      <c r="AL336" s="533"/>
      <c r="AM336" s="533"/>
      <c r="AN336" s="533"/>
      <c r="AO336" s="533"/>
      <c r="AP336" s="533"/>
      <c r="AQ336" s="533"/>
      <c r="AR336" s="533"/>
      <c r="AS336" s="533"/>
      <c r="AT336" s="533"/>
      <c r="AU336" s="533"/>
      <c r="AV336" s="533"/>
      <c r="AW336" s="533"/>
      <c r="AX336" s="533"/>
      <c r="AY336" s="533"/>
      <c r="AZ336" s="533"/>
      <c r="BA336" s="533"/>
      <c r="BB336" s="533"/>
      <c r="BC336" s="533"/>
      <c r="BD336" s="533"/>
      <c r="BE336" s="533"/>
      <c r="BF336" s="533"/>
      <c r="BG336" s="533"/>
      <c r="BH336" s="533"/>
      <c r="BI336" s="533"/>
      <c r="BJ336" s="533"/>
      <c r="BK336" s="533"/>
      <c r="BL336" s="533"/>
      <c r="BM336" s="533"/>
      <c r="BN336" s="533"/>
      <c r="BO336" s="533"/>
      <c r="BP336" s="533"/>
      <c r="BQ336" s="533"/>
      <c r="BR336" s="533"/>
      <c r="BS336" s="533"/>
      <c r="BT336" s="533"/>
      <c r="BU336" s="534"/>
    </row>
    <row r="337" spans="1:73" ht="21">
      <c r="A337" s="150"/>
      <c r="B337" s="150"/>
      <c r="C337" s="150"/>
      <c r="D337" s="150"/>
      <c r="E337" s="150"/>
      <c r="F337" s="150"/>
      <c r="G337" s="150"/>
      <c r="H337" s="150"/>
      <c r="I337" s="529"/>
      <c r="J337" s="530"/>
      <c r="K337" s="530"/>
      <c r="L337" s="530"/>
      <c r="M337" s="530"/>
      <c r="N337" s="530"/>
      <c r="O337" s="530"/>
      <c r="P337" s="530"/>
      <c r="Q337" s="530"/>
      <c r="R337" s="530"/>
      <c r="S337" s="530"/>
      <c r="T337" s="530"/>
      <c r="U337" s="531"/>
      <c r="V337" s="529"/>
      <c r="W337" s="530"/>
      <c r="X337" s="530"/>
      <c r="Y337" s="530"/>
      <c r="Z337" s="530"/>
      <c r="AA337" s="530"/>
      <c r="AB337" s="530"/>
      <c r="AC337" s="530"/>
      <c r="AD337" s="530"/>
      <c r="AE337" s="530"/>
      <c r="AF337" s="530"/>
      <c r="AG337" s="530"/>
      <c r="AH337" s="531"/>
      <c r="AI337" s="532"/>
      <c r="AJ337" s="533"/>
      <c r="AK337" s="533"/>
      <c r="AL337" s="533"/>
      <c r="AM337" s="533"/>
      <c r="AN337" s="533"/>
      <c r="AO337" s="533"/>
      <c r="AP337" s="533"/>
      <c r="AQ337" s="533"/>
      <c r="AR337" s="533"/>
      <c r="AS337" s="533"/>
      <c r="AT337" s="533"/>
      <c r="AU337" s="533"/>
      <c r="AV337" s="533"/>
      <c r="AW337" s="533"/>
      <c r="AX337" s="533"/>
      <c r="AY337" s="533"/>
      <c r="AZ337" s="533"/>
      <c r="BA337" s="533"/>
      <c r="BB337" s="533"/>
      <c r="BC337" s="533"/>
      <c r="BD337" s="533"/>
      <c r="BE337" s="533"/>
      <c r="BF337" s="533"/>
      <c r="BG337" s="533"/>
      <c r="BH337" s="533"/>
      <c r="BI337" s="533"/>
      <c r="BJ337" s="533"/>
      <c r="BK337" s="533"/>
      <c r="BL337" s="533"/>
      <c r="BM337" s="533"/>
      <c r="BN337" s="533"/>
      <c r="BO337" s="533"/>
      <c r="BP337" s="533"/>
      <c r="BQ337" s="533"/>
      <c r="BR337" s="533"/>
      <c r="BS337" s="533"/>
      <c r="BT337" s="533"/>
      <c r="BU337" s="534"/>
    </row>
    <row r="338" spans="1:73" ht="21">
      <c r="A338" s="150"/>
      <c r="B338" s="150"/>
      <c r="C338" s="150"/>
      <c r="D338" s="150"/>
      <c r="E338" s="150"/>
      <c r="F338" s="150"/>
      <c r="G338" s="150"/>
      <c r="H338" s="150"/>
      <c r="I338" s="529"/>
      <c r="J338" s="530"/>
      <c r="K338" s="530"/>
      <c r="L338" s="530"/>
      <c r="M338" s="530"/>
      <c r="N338" s="530"/>
      <c r="O338" s="530"/>
      <c r="P338" s="530"/>
      <c r="Q338" s="530"/>
      <c r="R338" s="530"/>
      <c r="S338" s="530"/>
      <c r="T338" s="530"/>
      <c r="U338" s="531"/>
      <c r="V338" s="529"/>
      <c r="W338" s="530"/>
      <c r="X338" s="530"/>
      <c r="Y338" s="530"/>
      <c r="Z338" s="530"/>
      <c r="AA338" s="530"/>
      <c r="AB338" s="530"/>
      <c r="AC338" s="530"/>
      <c r="AD338" s="530"/>
      <c r="AE338" s="530"/>
      <c r="AF338" s="530"/>
      <c r="AG338" s="530"/>
      <c r="AH338" s="531"/>
      <c r="AI338" s="532"/>
      <c r="AJ338" s="533"/>
      <c r="AK338" s="533"/>
      <c r="AL338" s="533"/>
      <c r="AM338" s="533"/>
      <c r="AN338" s="533"/>
      <c r="AO338" s="533"/>
      <c r="AP338" s="533"/>
      <c r="AQ338" s="533"/>
      <c r="AR338" s="533"/>
      <c r="AS338" s="533"/>
      <c r="AT338" s="533"/>
      <c r="AU338" s="533"/>
      <c r="AV338" s="533"/>
      <c r="AW338" s="533"/>
      <c r="AX338" s="533"/>
      <c r="AY338" s="533"/>
      <c r="AZ338" s="533"/>
      <c r="BA338" s="533"/>
      <c r="BB338" s="533"/>
      <c r="BC338" s="533"/>
      <c r="BD338" s="533"/>
      <c r="BE338" s="533"/>
      <c r="BF338" s="533"/>
      <c r="BG338" s="533"/>
      <c r="BH338" s="533"/>
      <c r="BI338" s="533"/>
      <c r="BJ338" s="533"/>
      <c r="BK338" s="533"/>
      <c r="BL338" s="533"/>
      <c r="BM338" s="533"/>
      <c r="BN338" s="533"/>
      <c r="BO338" s="533"/>
      <c r="BP338" s="533"/>
      <c r="BQ338" s="533"/>
      <c r="BR338" s="533"/>
      <c r="BS338" s="533"/>
      <c r="BT338" s="533"/>
      <c r="BU338" s="534"/>
    </row>
    <row r="339" spans="1:73" ht="21">
      <c r="A339" s="150"/>
      <c r="B339" s="150"/>
      <c r="C339" s="150"/>
      <c r="D339" s="150"/>
      <c r="E339" s="150"/>
      <c r="F339" s="150"/>
      <c r="G339" s="150"/>
      <c r="H339" s="150"/>
      <c r="I339" s="529"/>
      <c r="J339" s="530"/>
      <c r="K339" s="530"/>
      <c r="L339" s="530"/>
      <c r="M339" s="530"/>
      <c r="N339" s="530"/>
      <c r="O339" s="530"/>
      <c r="P339" s="530"/>
      <c r="Q339" s="530"/>
      <c r="R339" s="530"/>
      <c r="S339" s="530"/>
      <c r="T339" s="530"/>
      <c r="U339" s="531"/>
      <c r="V339" s="529"/>
      <c r="W339" s="530"/>
      <c r="X339" s="530"/>
      <c r="Y339" s="530"/>
      <c r="Z339" s="530"/>
      <c r="AA339" s="530"/>
      <c r="AB339" s="530"/>
      <c r="AC339" s="530"/>
      <c r="AD339" s="530"/>
      <c r="AE339" s="530"/>
      <c r="AF339" s="530"/>
      <c r="AG339" s="530"/>
      <c r="AH339" s="531"/>
      <c r="AI339" s="532"/>
      <c r="AJ339" s="533"/>
      <c r="AK339" s="533"/>
      <c r="AL339" s="533"/>
      <c r="AM339" s="533"/>
      <c r="AN339" s="533"/>
      <c r="AO339" s="533"/>
      <c r="AP339" s="533"/>
      <c r="AQ339" s="533"/>
      <c r="AR339" s="533"/>
      <c r="AS339" s="533"/>
      <c r="AT339" s="533"/>
      <c r="AU339" s="533"/>
      <c r="AV339" s="533"/>
      <c r="AW339" s="533"/>
      <c r="AX339" s="533"/>
      <c r="AY339" s="533"/>
      <c r="AZ339" s="533"/>
      <c r="BA339" s="533"/>
      <c r="BB339" s="533"/>
      <c r="BC339" s="533"/>
      <c r="BD339" s="533"/>
      <c r="BE339" s="533"/>
      <c r="BF339" s="533"/>
      <c r="BG339" s="533"/>
      <c r="BH339" s="533"/>
      <c r="BI339" s="533"/>
      <c r="BJ339" s="533"/>
      <c r="BK339" s="533"/>
      <c r="BL339" s="533"/>
      <c r="BM339" s="533"/>
      <c r="BN339" s="533"/>
      <c r="BO339" s="533"/>
      <c r="BP339" s="533"/>
      <c r="BQ339" s="533"/>
      <c r="BR339" s="533"/>
      <c r="BS339" s="533"/>
      <c r="BT339" s="533"/>
      <c r="BU339" s="534"/>
    </row>
    <row r="340" spans="1:73" ht="21">
      <c r="A340" s="150"/>
      <c r="B340" s="150"/>
      <c r="C340" s="150"/>
      <c r="D340" s="150"/>
      <c r="E340" s="150"/>
      <c r="F340" s="150"/>
      <c r="G340" s="150"/>
      <c r="H340" s="150"/>
      <c r="I340" s="529"/>
      <c r="J340" s="530"/>
      <c r="K340" s="530"/>
      <c r="L340" s="530"/>
      <c r="M340" s="530"/>
      <c r="N340" s="530"/>
      <c r="O340" s="530"/>
      <c r="P340" s="530"/>
      <c r="Q340" s="530"/>
      <c r="R340" s="530"/>
      <c r="S340" s="530"/>
      <c r="T340" s="530"/>
      <c r="U340" s="531"/>
      <c r="V340" s="529"/>
      <c r="W340" s="530"/>
      <c r="X340" s="530"/>
      <c r="Y340" s="530"/>
      <c r="Z340" s="530"/>
      <c r="AA340" s="530"/>
      <c r="AB340" s="530"/>
      <c r="AC340" s="530"/>
      <c r="AD340" s="530"/>
      <c r="AE340" s="530"/>
      <c r="AF340" s="530"/>
      <c r="AG340" s="530"/>
      <c r="AH340" s="531"/>
      <c r="AI340" s="532"/>
      <c r="AJ340" s="533"/>
      <c r="AK340" s="533"/>
      <c r="AL340" s="533"/>
      <c r="AM340" s="533"/>
      <c r="AN340" s="533"/>
      <c r="AO340" s="533"/>
      <c r="AP340" s="533"/>
      <c r="AQ340" s="533"/>
      <c r="AR340" s="533"/>
      <c r="AS340" s="533"/>
      <c r="AT340" s="533"/>
      <c r="AU340" s="533"/>
      <c r="AV340" s="533"/>
      <c r="AW340" s="533"/>
      <c r="AX340" s="533"/>
      <c r="AY340" s="533"/>
      <c r="AZ340" s="533"/>
      <c r="BA340" s="533"/>
      <c r="BB340" s="533"/>
      <c r="BC340" s="533"/>
      <c r="BD340" s="533"/>
      <c r="BE340" s="533"/>
      <c r="BF340" s="533"/>
      <c r="BG340" s="533"/>
      <c r="BH340" s="533"/>
      <c r="BI340" s="533"/>
      <c r="BJ340" s="533"/>
      <c r="BK340" s="533"/>
      <c r="BL340" s="533"/>
      <c r="BM340" s="533"/>
      <c r="BN340" s="533"/>
      <c r="BO340" s="533"/>
      <c r="BP340" s="533"/>
      <c r="BQ340" s="533"/>
      <c r="BR340" s="533"/>
      <c r="BS340" s="533"/>
      <c r="BT340" s="533"/>
      <c r="BU340" s="534"/>
    </row>
    <row r="341" spans="1:73" ht="21">
      <c r="A341" s="150"/>
      <c r="B341" s="150"/>
      <c r="C341" s="150"/>
      <c r="D341" s="150"/>
      <c r="E341" s="150"/>
      <c r="F341" s="150"/>
      <c r="G341" s="150"/>
      <c r="H341" s="150"/>
      <c r="I341" s="529"/>
      <c r="J341" s="530"/>
      <c r="K341" s="530"/>
      <c r="L341" s="530"/>
      <c r="M341" s="530"/>
      <c r="N341" s="530"/>
      <c r="O341" s="530"/>
      <c r="P341" s="530"/>
      <c r="Q341" s="530"/>
      <c r="R341" s="530"/>
      <c r="S341" s="530"/>
      <c r="T341" s="530"/>
      <c r="U341" s="531"/>
      <c r="V341" s="529"/>
      <c r="W341" s="530"/>
      <c r="X341" s="530"/>
      <c r="Y341" s="530"/>
      <c r="Z341" s="530"/>
      <c r="AA341" s="530"/>
      <c r="AB341" s="530"/>
      <c r="AC341" s="530"/>
      <c r="AD341" s="530"/>
      <c r="AE341" s="530"/>
      <c r="AF341" s="530"/>
      <c r="AG341" s="530"/>
      <c r="AH341" s="531"/>
      <c r="AI341" s="532"/>
      <c r="AJ341" s="533"/>
      <c r="AK341" s="533"/>
      <c r="AL341" s="533"/>
      <c r="AM341" s="533"/>
      <c r="AN341" s="533"/>
      <c r="AO341" s="533"/>
      <c r="AP341" s="533"/>
      <c r="AQ341" s="533"/>
      <c r="AR341" s="533"/>
      <c r="AS341" s="533"/>
      <c r="AT341" s="533"/>
      <c r="AU341" s="533"/>
      <c r="AV341" s="533"/>
      <c r="AW341" s="533"/>
      <c r="AX341" s="533"/>
      <c r="AY341" s="533"/>
      <c r="AZ341" s="533"/>
      <c r="BA341" s="533"/>
      <c r="BB341" s="533"/>
      <c r="BC341" s="533"/>
      <c r="BD341" s="533"/>
      <c r="BE341" s="533"/>
      <c r="BF341" s="533"/>
      <c r="BG341" s="533"/>
      <c r="BH341" s="533"/>
      <c r="BI341" s="533"/>
      <c r="BJ341" s="533"/>
      <c r="BK341" s="533"/>
      <c r="BL341" s="533"/>
      <c r="BM341" s="533"/>
      <c r="BN341" s="533"/>
      <c r="BO341" s="533"/>
      <c r="BP341" s="533"/>
      <c r="BQ341" s="533"/>
      <c r="BR341" s="533"/>
      <c r="BS341" s="533"/>
      <c r="BT341" s="533"/>
      <c r="BU341" s="534"/>
    </row>
    <row r="342" spans="1:73" ht="21">
      <c r="A342" s="150"/>
      <c r="B342" s="150"/>
      <c r="C342" s="150"/>
      <c r="D342" s="150"/>
      <c r="E342" s="150"/>
      <c r="F342" s="150"/>
      <c r="G342" s="150"/>
      <c r="H342" s="150"/>
      <c r="I342" s="529"/>
      <c r="J342" s="530"/>
      <c r="K342" s="530"/>
      <c r="L342" s="530"/>
      <c r="M342" s="530"/>
      <c r="N342" s="530"/>
      <c r="O342" s="530"/>
      <c r="P342" s="530"/>
      <c r="Q342" s="530"/>
      <c r="R342" s="530"/>
      <c r="S342" s="530"/>
      <c r="T342" s="530"/>
      <c r="U342" s="531"/>
      <c r="V342" s="529"/>
      <c r="W342" s="530"/>
      <c r="X342" s="530"/>
      <c r="Y342" s="530"/>
      <c r="Z342" s="530"/>
      <c r="AA342" s="530"/>
      <c r="AB342" s="530"/>
      <c r="AC342" s="530"/>
      <c r="AD342" s="530"/>
      <c r="AE342" s="530"/>
      <c r="AF342" s="530"/>
      <c r="AG342" s="530"/>
      <c r="AH342" s="531"/>
      <c r="AI342" s="532"/>
      <c r="AJ342" s="533"/>
      <c r="AK342" s="533"/>
      <c r="AL342" s="533"/>
      <c r="AM342" s="533"/>
      <c r="AN342" s="533"/>
      <c r="AO342" s="533"/>
      <c r="AP342" s="533"/>
      <c r="AQ342" s="533"/>
      <c r="AR342" s="533"/>
      <c r="AS342" s="533"/>
      <c r="AT342" s="533"/>
      <c r="AU342" s="533"/>
      <c r="AV342" s="533"/>
      <c r="AW342" s="533"/>
      <c r="AX342" s="533"/>
      <c r="AY342" s="533"/>
      <c r="AZ342" s="533"/>
      <c r="BA342" s="533"/>
      <c r="BB342" s="533"/>
      <c r="BC342" s="533"/>
      <c r="BD342" s="533"/>
      <c r="BE342" s="533"/>
      <c r="BF342" s="533"/>
      <c r="BG342" s="533"/>
      <c r="BH342" s="533"/>
      <c r="BI342" s="533"/>
      <c r="BJ342" s="533"/>
      <c r="BK342" s="533"/>
      <c r="BL342" s="533"/>
      <c r="BM342" s="533"/>
      <c r="BN342" s="533"/>
      <c r="BO342" s="533"/>
      <c r="BP342" s="533"/>
      <c r="BQ342" s="533"/>
      <c r="BR342" s="533"/>
      <c r="BS342" s="533"/>
      <c r="BT342" s="533"/>
      <c r="BU342" s="534"/>
    </row>
    <row r="343" spans="1:73" ht="21">
      <c r="A343" s="150"/>
      <c r="B343" s="150"/>
      <c r="C343" s="150"/>
      <c r="D343" s="150"/>
      <c r="E343" s="150"/>
      <c r="F343" s="150"/>
      <c r="G343" s="150"/>
      <c r="H343" s="150"/>
      <c r="I343" s="529"/>
      <c r="J343" s="530"/>
      <c r="K343" s="530"/>
      <c r="L343" s="530"/>
      <c r="M343" s="530"/>
      <c r="N343" s="530"/>
      <c r="O343" s="530"/>
      <c r="P343" s="530"/>
      <c r="Q343" s="530"/>
      <c r="R343" s="530"/>
      <c r="S343" s="530"/>
      <c r="T343" s="530"/>
      <c r="U343" s="531"/>
      <c r="V343" s="529"/>
      <c r="W343" s="530"/>
      <c r="X343" s="530"/>
      <c r="Y343" s="530"/>
      <c r="Z343" s="530"/>
      <c r="AA343" s="530"/>
      <c r="AB343" s="530"/>
      <c r="AC343" s="530"/>
      <c r="AD343" s="530"/>
      <c r="AE343" s="530"/>
      <c r="AF343" s="530"/>
      <c r="AG343" s="530"/>
      <c r="AH343" s="531"/>
      <c r="AI343" s="532"/>
      <c r="AJ343" s="533"/>
      <c r="AK343" s="533"/>
      <c r="AL343" s="533"/>
      <c r="AM343" s="533"/>
      <c r="AN343" s="533"/>
      <c r="AO343" s="533"/>
      <c r="AP343" s="533"/>
      <c r="AQ343" s="533"/>
      <c r="AR343" s="533"/>
      <c r="AS343" s="533"/>
      <c r="AT343" s="533"/>
      <c r="AU343" s="533"/>
      <c r="AV343" s="533"/>
      <c r="AW343" s="533"/>
      <c r="AX343" s="533"/>
      <c r="AY343" s="533"/>
      <c r="AZ343" s="533"/>
      <c r="BA343" s="533"/>
      <c r="BB343" s="533"/>
      <c r="BC343" s="533"/>
      <c r="BD343" s="533"/>
      <c r="BE343" s="533"/>
      <c r="BF343" s="533"/>
      <c r="BG343" s="533"/>
      <c r="BH343" s="533"/>
      <c r="BI343" s="533"/>
      <c r="BJ343" s="533"/>
      <c r="BK343" s="533"/>
      <c r="BL343" s="533"/>
      <c r="BM343" s="533"/>
      <c r="BN343" s="533"/>
      <c r="BO343" s="533"/>
      <c r="BP343" s="533"/>
      <c r="BQ343" s="533"/>
      <c r="BR343" s="533"/>
      <c r="BS343" s="533"/>
      <c r="BT343" s="533"/>
      <c r="BU343" s="534"/>
    </row>
    <row r="344" spans="1:73" ht="21">
      <c r="A344" s="150"/>
      <c r="B344" s="150"/>
      <c r="C344" s="150"/>
      <c r="D344" s="150"/>
      <c r="E344" s="150"/>
      <c r="F344" s="150"/>
      <c r="G344" s="150"/>
      <c r="H344" s="150"/>
      <c r="I344" s="529"/>
      <c r="J344" s="530"/>
      <c r="K344" s="530"/>
      <c r="L344" s="530"/>
      <c r="M344" s="530"/>
      <c r="N344" s="530"/>
      <c r="O344" s="530"/>
      <c r="P344" s="530"/>
      <c r="Q344" s="530"/>
      <c r="R344" s="530"/>
      <c r="S344" s="530"/>
      <c r="T344" s="530"/>
      <c r="U344" s="531"/>
      <c r="V344" s="529"/>
      <c r="W344" s="530"/>
      <c r="X344" s="530"/>
      <c r="Y344" s="530"/>
      <c r="Z344" s="530"/>
      <c r="AA344" s="530"/>
      <c r="AB344" s="530"/>
      <c r="AC344" s="530"/>
      <c r="AD344" s="530"/>
      <c r="AE344" s="530"/>
      <c r="AF344" s="530"/>
      <c r="AG344" s="530"/>
      <c r="AH344" s="531"/>
      <c r="AI344" s="532"/>
      <c r="AJ344" s="533"/>
      <c r="AK344" s="533"/>
      <c r="AL344" s="533"/>
      <c r="AM344" s="533"/>
      <c r="AN344" s="533"/>
      <c r="AO344" s="533"/>
      <c r="AP344" s="533"/>
      <c r="AQ344" s="533"/>
      <c r="AR344" s="533"/>
      <c r="AS344" s="533"/>
      <c r="AT344" s="533"/>
      <c r="AU344" s="533"/>
      <c r="AV344" s="533"/>
      <c r="AW344" s="533"/>
      <c r="AX344" s="533"/>
      <c r="AY344" s="533"/>
      <c r="AZ344" s="533"/>
      <c r="BA344" s="533"/>
      <c r="BB344" s="533"/>
      <c r="BC344" s="533"/>
      <c r="BD344" s="533"/>
      <c r="BE344" s="533"/>
      <c r="BF344" s="533"/>
      <c r="BG344" s="533"/>
      <c r="BH344" s="533"/>
      <c r="BI344" s="533"/>
      <c r="BJ344" s="533"/>
      <c r="BK344" s="533"/>
      <c r="BL344" s="533"/>
      <c r="BM344" s="533"/>
      <c r="BN344" s="533"/>
      <c r="BO344" s="533"/>
      <c r="BP344" s="533"/>
      <c r="BQ344" s="533"/>
      <c r="BR344" s="533"/>
      <c r="BS344" s="533"/>
      <c r="BT344" s="533"/>
      <c r="BU344" s="534"/>
    </row>
    <row r="345" spans="1:73" ht="21">
      <c r="A345" s="150"/>
      <c r="B345" s="150"/>
      <c r="C345" s="150"/>
      <c r="D345" s="150"/>
      <c r="E345" s="150"/>
      <c r="F345" s="150"/>
      <c r="G345" s="150"/>
      <c r="H345" s="150"/>
      <c r="I345" s="529"/>
      <c r="J345" s="530"/>
      <c r="K345" s="530"/>
      <c r="L345" s="530"/>
      <c r="M345" s="530"/>
      <c r="N345" s="530"/>
      <c r="O345" s="530"/>
      <c r="P345" s="530"/>
      <c r="Q345" s="530"/>
      <c r="R345" s="530"/>
      <c r="S345" s="530"/>
      <c r="T345" s="530"/>
      <c r="U345" s="531"/>
      <c r="V345" s="529"/>
      <c r="W345" s="530"/>
      <c r="X345" s="530"/>
      <c r="Y345" s="530"/>
      <c r="Z345" s="530"/>
      <c r="AA345" s="530"/>
      <c r="AB345" s="530"/>
      <c r="AC345" s="530"/>
      <c r="AD345" s="530"/>
      <c r="AE345" s="530"/>
      <c r="AF345" s="530"/>
      <c r="AG345" s="530"/>
      <c r="AH345" s="531"/>
      <c r="AI345" s="532"/>
      <c r="AJ345" s="533"/>
      <c r="AK345" s="533"/>
      <c r="AL345" s="533"/>
      <c r="AM345" s="533"/>
      <c r="AN345" s="533"/>
      <c r="AO345" s="533"/>
      <c r="AP345" s="533"/>
      <c r="AQ345" s="533"/>
      <c r="AR345" s="533"/>
      <c r="AS345" s="533"/>
      <c r="AT345" s="533"/>
      <c r="AU345" s="533"/>
      <c r="AV345" s="533"/>
      <c r="AW345" s="533"/>
      <c r="AX345" s="533"/>
      <c r="AY345" s="533"/>
      <c r="AZ345" s="533"/>
      <c r="BA345" s="533"/>
      <c r="BB345" s="533"/>
      <c r="BC345" s="533"/>
      <c r="BD345" s="533"/>
      <c r="BE345" s="533"/>
      <c r="BF345" s="533"/>
      <c r="BG345" s="533"/>
      <c r="BH345" s="533"/>
      <c r="BI345" s="533"/>
      <c r="BJ345" s="533"/>
      <c r="BK345" s="533"/>
      <c r="BL345" s="533"/>
      <c r="BM345" s="533"/>
      <c r="BN345" s="533"/>
      <c r="BO345" s="533"/>
      <c r="BP345" s="533"/>
      <c r="BQ345" s="533"/>
      <c r="BR345" s="533"/>
      <c r="BS345" s="533"/>
      <c r="BT345" s="533"/>
      <c r="BU345" s="534"/>
    </row>
    <row r="346" spans="1:73" ht="21">
      <c r="A346" s="150"/>
      <c r="B346" s="150"/>
      <c r="C346" s="150"/>
      <c r="D346" s="150"/>
      <c r="E346" s="150"/>
      <c r="F346" s="150"/>
      <c r="G346" s="150"/>
      <c r="H346" s="150"/>
      <c r="I346" s="529"/>
      <c r="J346" s="530"/>
      <c r="K346" s="530"/>
      <c r="L346" s="530"/>
      <c r="M346" s="530"/>
      <c r="N346" s="530"/>
      <c r="O346" s="530"/>
      <c r="P346" s="530"/>
      <c r="Q346" s="530"/>
      <c r="R346" s="530"/>
      <c r="S346" s="530"/>
      <c r="T346" s="530"/>
      <c r="U346" s="531"/>
      <c r="V346" s="529"/>
      <c r="W346" s="530"/>
      <c r="X346" s="530"/>
      <c r="Y346" s="530"/>
      <c r="Z346" s="530"/>
      <c r="AA346" s="530"/>
      <c r="AB346" s="530"/>
      <c r="AC346" s="530"/>
      <c r="AD346" s="530"/>
      <c r="AE346" s="530"/>
      <c r="AF346" s="530"/>
      <c r="AG346" s="530"/>
      <c r="AH346" s="531"/>
      <c r="AI346" s="532"/>
      <c r="AJ346" s="533"/>
      <c r="AK346" s="533"/>
      <c r="AL346" s="533"/>
      <c r="AM346" s="533"/>
      <c r="AN346" s="533"/>
      <c r="AO346" s="533"/>
      <c r="AP346" s="533"/>
      <c r="AQ346" s="533"/>
      <c r="AR346" s="533"/>
      <c r="AS346" s="533"/>
      <c r="AT346" s="533"/>
      <c r="AU346" s="533"/>
      <c r="AV346" s="533"/>
      <c r="AW346" s="533"/>
      <c r="AX346" s="533"/>
      <c r="AY346" s="533"/>
      <c r="AZ346" s="533"/>
      <c r="BA346" s="533"/>
      <c r="BB346" s="533"/>
      <c r="BC346" s="533"/>
      <c r="BD346" s="533"/>
      <c r="BE346" s="533"/>
      <c r="BF346" s="533"/>
      <c r="BG346" s="533"/>
      <c r="BH346" s="533"/>
      <c r="BI346" s="533"/>
      <c r="BJ346" s="533"/>
      <c r="BK346" s="533"/>
      <c r="BL346" s="533"/>
      <c r="BM346" s="533"/>
      <c r="BN346" s="533"/>
      <c r="BO346" s="533"/>
      <c r="BP346" s="533"/>
      <c r="BQ346" s="533"/>
      <c r="BR346" s="533"/>
      <c r="BS346" s="533"/>
      <c r="BT346" s="533"/>
      <c r="BU346" s="534"/>
    </row>
    <row r="347" spans="1:73" ht="21">
      <c r="A347" s="150"/>
      <c r="B347" s="150"/>
      <c r="C347" s="150"/>
      <c r="D347" s="150"/>
      <c r="E347" s="150"/>
      <c r="F347" s="150"/>
      <c r="G347" s="150"/>
      <c r="H347" s="150"/>
      <c r="I347" s="529"/>
      <c r="J347" s="530"/>
      <c r="K347" s="530"/>
      <c r="L347" s="530"/>
      <c r="M347" s="530"/>
      <c r="N347" s="530"/>
      <c r="O347" s="530"/>
      <c r="P347" s="530"/>
      <c r="Q347" s="530"/>
      <c r="R347" s="530"/>
      <c r="S347" s="530"/>
      <c r="T347" s="530"/>
      <c r="U347" s="531"/>
      <c r="V347" s="529"/>
      <c r="W347" s="530"/>
      <c r="X347" s="530"/>
      <c r="Y347" s="530"/>
      <c r="Z347" s="530"/>
      <c r="AA347" s="530"/>
      <c r="AB347" s="530"/>
      <c r="AC347" s="530"/>
      <c r="AD347" s="530"/>
      <c r="AE347" s="530"/>
      <c r="AF347" s="530"/>
      <c r="AG347" s="530"/>
      <c r="AH347" s="531"/>
      <c r="AI347" s="532"/>
      <c r="AJ347" s="533"/>
      <c r="AK347" s="533"/>
      <c r="AL347" s="533"/>
      <c r="AM347" s="533"/>
      <c r="AN347" s="533"/>
      <c r="AO347" s="533"/>
      <c r="AP347" s="533"/>
      <c r="AQ347" s="533"/>
      <c r="AR347" s="533"/>
      <c r="AS347" s="533"/>
      <c r="AT347" s="533"/>
      <c r="AU347" s="533"/>
      <c r="AV347" s="533"/>
      <c r="AW347" s="533"/>
      <c r="AX347" s="533"/>
      <c r="AY347" s="533"/>
      <c r="AZ347" s="533"/>
      <c r="BA347" s="533"/>
      <c r="BB347" s="533"/>
      <c r="BC347" s="533"/>
      <c r="BD347" s="533"/>
      <c r="BE347" s="533"/>
      <c r="BF347" s="533"/>
      <c r="BG347" s="533"/>
      <c r="BH347" s="533"/>
      <c r="BI347" s="533"/>
      <c r="BJ347" s="533"/>
      <c r="BK347" s="533"/>
      <c r="BL347" s="533"/>
      <c r="BM347" s="533"/>
      <c r="BN347" s="533"/>
      <c r="BO347" s="533"/>
      <c r="BP347" s="533"/>
      <c r="BQ347" s="533"/>
      <c r="BR347" s="533"/>
      <c r="BS347" s="533"/>
      <c r="BT347" s="533"/>
      <c r="BU347" s="534"/>
    </row>
    <row r="348" spans="1:73" ht="21">
      <c r="A348" s="150"/>
      <c r="B348" s="150"/>
      <c r="C348" s="150"/>
      <c r="D348" s="150"/>
      <c r="E348" s="150"/>
      <c r="F348" s="150"/>
      <c r="G348" s="150"/>
      <c r="H348" s="150"/>
      <c r="I348" s="529"/>
      <c r="J348" s="530"/>
      <c r="K348" s="530"/>
      <c r="L348" s="530"/>
      <c r="M348" s="530"/>
      <c r="N348" s="530"/>
      <c r="O348" s="530"/>
      <c r="P348" s="530"/>
      <c r="Q348" s="530"/>
      <c r="R348" s="530"/>
      <c r="S348" s="530"/>
      <c r="T348" s="530"/>
      <c r="U348" s="531"/>
      <c r="V348" s="529"/>
      <c r="W348" s="530"/>
      <c r="X348" s="530"/>
      <c r="Y348" s="530"/>
      <c r="Z348" s="530"/>
      <c r="AA348" s="530"/>
      <c r="AB348" s="530"/>
      <c r="AC348" s="530"/>
      <c r="AD348" s="530"/>
      <c r="AE348" s="530"/>
      <c r="AF348" s="530"/>
      <c r="AG348" s="530"/>
      <c r="AH348" s="531"/>
      <c r="AI348" s="532"/>
      <c r="AJ348" s="533"/>
      <c r="AK348" s="533"/>
      <c r="AL348" s="533"/>
      <c r="AM348" s="533"/>
      <c r="AN348" s="533"/>
      <c r="AO348" s="533"/>
      <c r="AP348" s="533"/>
      <c r="AQ348" s="533"/>
      <c r="AR348" s="533"/>
      <c r="AS348" s="533"/>
      <c r="AT348" s="533"/>
      <c r="AU348" s="533"/>
      <c r="AV348" s="533"/>
      <c r="AW348" s="533"/>
      <c r="AX348" s="533"/>
      <c r="AY348" s="533"/>
      <c r="AZ348" s="533"/>
      <c r="BA348" s="533"/>
      <c r="BB348" s="533"/>
      <c r="BC348" s="533"/>
      <c r="BD348" s="533"/>
      <c r="BE348" s="533"/>
      <c r="BF348" s="533"/>
      <c r="BG348" s="533"/>
      <c r="BH348" s="533"/>
      <c r="BI348" s="533"/>
      <c r="BJ348" s="533"/>
      <c r="BK348" s="533"/>
      <c r="BL348" s="533"/>
      <c r="BM348" s="533"/>
      <c r="BN348" s="533"/>
      <c r="BO348" s="533"/>
      <c r="BP348" s="533"/>
      <c r="BQ348" s="533"/>
      <c r="BR348" s="533"/>
      <c r="BS348" s="533"/>
      <c r="BT348" s="533"/>
      <c r="BU348" s="534"/>
    </row>
    <row r="349" spans="1:73" ht="21">
      <c r="A349" s="150"/>
      <c r="B349" s="150"/>
      <c r="C349" s="150"/>
      <c r="D349" s="150"/>
      <c r="E349" s="150"/>
      <c r="F349" s="150"/>
      <c r="G349" s="150"/>
      <c r="H349" s="150"/>
      <c r="I349" s="529"/>
      <c r="J349" s="530"/>
      <c r="K349" s="530"/>
      <c r="L349" s="530"/>
      <c r="M349" s="530"/>
      <c r="N349" s="530"/>
      <c r="O349" s="530"/>
      <c r="P349" s="530"/>
      <c r="Q349" s="530"/>
      <c r="R349" s="530"/>
      <c r="S349" s="530"/>
      <c r="T349" s="530"/>
      <c r="U349" s="531"/>
      <c r="V349" s="529"/>
      <c r="W349" s="530"/>
      <c r="X349" s="530"/>
      <c r="Y349" s="530"/>
      <c r="Z349" s="530"/>
      <c r="AA349" s="530"/>
      <c r="AB349" s="530"/>
      <c r="AC349" s="530"/>
      <c r="AD349" s="530"/>
      <c r="AE349" s="530"/>
      <c r="AF349" s="530"/>
      <c r="AG349" s="530"/>
      <c r="AH349" s="531"/>
      <c r="AI349" s="532"/>
      <c r="AJ349" s="533"/>
      <c r="AK349" s="533"/>
      <c r="AL349" s="533"/>
      <c r="AM349" s="533"/>
      <c r="AN349" s="533"/>
      <c r="AO349" s="533"/>
      <c r="AP349" s="533"/>
      <c r="AQ349" s="533"/>
      <c r="AR349" s="533"/>
      <c r="AS349" s="533"/>
      <c r="AT349" s="533"/>
      <c r="AU349" s="533"/>
      <c r="AV349" s="533"/>
      <c r="AW349" s="533"/>
      <c r="AX349" s="533"/>
      <c r="AY349" s="533"/>
      <c r="AZ349" s="533"/>
      <c r="BA349" s="533"/>
      <c r="BB349" s="533"/>
      <c r="BC349" s="533"/>
      <c r="BD349" s="533"/>
      <c r="BE349" s="533"/>
      <c r="BF349" s="533"/>
      <c r="BG349" s="533"/>
      <c r="BH349" s="533"/>
      <c r="BI349" s="533"/>
      <c r="BJ349" s="533"/>
      <c r="BK349" s="533"/>
      <c r="BL349" s="533"/>
      <c r="BM349" s="533"/>
      <c r="BN349" s="533"/>
      <c r="BO349" s="533"/>
      <c r="BP349" s="533"/>
      <c r="BQ349" s="533"/>
      <c r="BR349" s="533"/>
      <c r="BS349" s="533"/>
      <c r="BT349" s="533"/>
      <c r="BU349" s="534"/>
    </row>
    <row r="350" spans="1:73" ht="21">
      <c r="A350" s="150"/>
      <c r="B350" s="150"/>
      <c r="C350" s="150"/>
      <c r="D350" s="150"/>
      <c r="E350" s="150"/>
      <c r="F350" s="150"/>
      <c r="G350" s="150"/>
      <c r="H350" s="150"/>
      <c r="I350" s="529"/>
      <c r="J350" s="530"/>
      <c r="K350" s="530"/>
      <c r="L350" s="530"/>
      <c r="M350" s="530"/>
      <c r="N350" s="530"/>
      <c r="O350" s="530"/>
      <c r="P350" s="530"/>
      <c r="Q350" s="530"/>
      <c r="R350" s="530"/>
      <c r="S350" s="530"/>
      <c r="T350" s="530"/>
      <c r="U350" s="531"/>
      <c r="V350" s="529"/>
      <c r="W350" s="530"/>
      <c r="X350" s="530"/>
      <c r="Y350" s="530"/>
      <c r="Z350" s="530"/>
      <c r="AA350" s="530"/>
      <c r="AB350" s="530"/>
      <c r="AC350" s="530"/>
      <c r="AD350" s="530"/>
      <c r="AE350" s="530"/>
      <c r="AF350" s="530"/>
      <c r="AG350" s="530"/>
      <c r="AH350" s="531"/>
      <c r="AI350" s="532"/>
      <c r="AJ350" s="533"/>
      <c r="AK350" s="533"/>
      <c r="AL350" s="533"/>
      <c r="AM350" s="533"/>
      <c r="AN350" s="533"/>
      <c r="AO350" s="533"/>
      <c r="AP350" s="533"/>
      <c r="AQ350" s="533"/>
      <c r="AR350" s="533"/>
      <c r="AS350" s="533"/>
      <c r="AT350" s="533"/>
      <c r="AU350" s="533"/>
      <c r="AV350" s="533"/>
      <c r="AW350" s="533"/>
      <c r="AX350" s="533"/>
      <c r="AY350" s="533"/>
      <c r="AZ350" s="533"/>
      <c r="BA350" s="533"/>
      <c r="BB350" s="533"/>
      <c r="BC350" s="533"/>
      <c r="BD350" s="533"/>
      <c r="BE350" s="533"/>
      <c r="BF350" s="533"/>
      <c r="BG350" s="533"/>
      <c r="BH350" s="533"/>
      <c r="BI350" s="533"/>
      <c r="BJ350" s="533"/>
      <c r="BK350" s="533"/>
      <c r="BL350" s="533"/>
      <c r="BM350" s="533"/>
      <c r="BN350" s="533"/>
      <c r="BO350" s="533"/>
      <c r="BP350" s="533"/>
      <c r="BQ350" s="533"/>
      <c r="BR350" s="533"/>
      <c r="BS350" s="533"/>
      <c r="BT350" s="533"/>
      <c r="BU350" s="534"/>
    </row>
    <row r="351" spans="1:73" ht="21">
      <c r="A351" s="150"/>
      <c r="B351" s="150"/>
      <c r="C351" s="150"/>
      <c r="D351" s="150"/>
      <c r="E351" s="150"/>
      <c r="F351" s="150"/>
      <c r="G351" s="150"/>
      <c r="H351" s="150"/>
      <c r="I351" s="529"/>
      <c r="J351" s="530"/>
      <c r="K351" s="530"/>
      <c r="L351" s="530"/>
      <c r="M351" s="530"/>
      <c r="N351" s="530"/>
      <c r="O351" s="530"/>
      <c r="P351" s="530"/>
      <c r="Q351" s="530"/>
      <c r="R351" s="530"/>
      <c r="S351" s="530"/>
      <c r="T351" s="530"/>
      <c r="U351" s="531"/>
      <c r="V351" s="529"/>
      <c r="W351" s="530"/>
      <c r="X351" s="530"/>
      <c r="Y351" s="530"/>
      <c r="Z351" s="530"/>
      <c r="AA351" s="530"/>
      <c r="AB351" s="530"/>
      <c r="AC351" s="530"/>
      <c r="AD351" s="530"/>
      <c r="AE351" s="530"/>
      <c r="AF351" s="530"/>
      <c r="AG351" s="530"/>
      <c r="AH351" s="531"/>
      <c r="AI351" s="532"/>
      <c r="AJ351" s="533"/>
      <c r="AK351" s="533"/>
      <c r="AL351" s="533"/>
      <c r="AM351" s="533"/>
      <c r="AN351" s="533"/>
      <c r="AO351" s="533"/>
      <c r="AP351" s="533"/>
      <c r="AQ351" s="533"/>
      <c r="AR351" s="533"/>
      <c r="AS351" s="533"/>
      <c r="AT351" s="533"/>
      <c r="AU351" s="533"/>
      <c r="AV351" s="533"/>
      <c r="AW351" s="533"/>
      <c r="AX351" s="533"/>
      <c r="AY351" s="533"/>
      <c r="AZ351" s="533"/>
      <c r="BA351" s="533"/>
      <c r="BB351" s="533"/>
      <c r="BC351" s="533"/>
      <c r="BD351" s="533"/>
      <c r="BE351" s="533"/>
      <c r="BF351" s="533"/>
      <c r="BG351" s="533"/>
      <c r="BH351" s="533"/>
      <c r="BI351" s="533"/>
      <c r="BJ351" s="533"/>
      <c r="BK351" s="533"/>
      <c r="BL351" s="533"/>
      <c r="BM351" s="533"/>
      <c r="BN351" s="533"/>
      <c r="BO351" s="533"/>
      <c r="BP351" s="533"/>
      <c r="BQ351" s="533"/>
      <c r="BR351" s="533"/>
      <c r="BS351" s="533"/>
      <c r="BT351" s="533"/>
      <c r="BU351" s="534"/>
    </row>
    <row r="352" spans="1:73" ht="21">
      <c r="A352" s="150"/>
      <c r="B352" s="150"/>
      <c r="C352" s="150"/>
      <c r="D352" s="150"/>
      <c r="E352" s="150"/>
      <c r="F352" s="150"/>
      <c r="G352" s="150"/>
      <c r="H352" s="150"/>
      <c r="I352" s="529"/>
      <c r="J352" s="530"/>
      <c r="K352" s="530"/>
      <c r="L352" s="530"/>
      <c r="M352" s="530"/>
      <c r="N352" s="530"/>
      <c r="O352" s="530"/>
      <c r="P352" s="530"/>
      <c r="Q352" s="530"/>
      <c r="R352" s="530"/>
      <c r="S352" s="530"/>
      <c r="T352" s="530"/>
      <c r="U352" s="531"/>
      <c r="V352" s="529"/>
      <c r="W352" s="530"/>
      <c r="X352" s="530"/>
      <c r="Y352" s="530"/>
      <c r="Z352" s="530"/>
      <c r="AA352" s="530"/>
      <c r="AB352" s="530"/>
      <c r="AC352" s="530"/>
      <c r="AD352" s="530"/>
      <c r="AE352" s="530"/>
      <c r="AF352" s="530"/>
      <c r="AG352" s="530"/>
      <c r="AH352" s="531"/>
      <c r="AI352" s="532"/>
      <c r="AJ352" s="533"/>
      <c r="AK352" s="533"/>
      <c r="AL352" s="533"/>
      <c r="AM352" s="533"/>
      <c r="AN352" s="533"/>
      <c r="AO352" s="533"/>
      <c r="AP352" s="533"/>
      <c r="AQ352" s="533"/>
      <c r="AR352" s="533"/>
      <c r="AS352" s="533"/>
      <c r="AT352" s="533"/>
      <c r="AU352" s="533"/>
      <c r="AV352" s="533"/>
      <c r="AW352" s="533"/>
      <c r="AX352" s="533"/>
      <c r="AY352" s="533"/>
      <c r="AZ352" s="533"/>
      <c r="BA352" s="533"/>
      <c r="BB352" s="533"/>
      <c r="BC352" s="533"/>
      <c r="BD352" s="533"/>
      <c r="BE352" s="533"/>
      <c r="BF352" s="533"/>
      <c r="BG352" s="533"/>
      <c r="BH352" s="533"/>
      <c r="BI352" s="533"/>
      <c r="BJ352" s="533"/>
      <c r="BK352" s="533"/>
      <c r="BL352" s="533"/>
      <c r="BM352" s="533"/>
      <c r="BN352" s="533"/>
      <c r="BO352" s="533"/>
      <c r="BP352" s="533"/>
      <c r="BQ352" s="533"/>
      <c r="BR352" s="533"/>
      <c r="BS352" s="533"/>
      <c r="BT352" s="533"/>
      <c r="BU352" s="534"/>
    </row>
    <row r="353" spans="1:73" ht="21">
      <c r="A353" s="150"/>
      <c r="B353" s="150"/>
      <c r="C353" s="150"/>
      <c r="D353" s="150"/>
      <c r="E353" s="150"/>
      <c r="F353" s="150"/>
      <c r="G353" s="150"/>
      <c r="H353" s="150"/>
      <c r="I353" s="529"/>
      <c r="J353" s="530"/>
      <c r="K353" s="530"/>
      <c r="L353" s="530"/>
      <c r="M353" s="530"/>
      <c r="N353" s="530"/>
      <c r="O353" s="530"/>
      <c r="P353" s="530"/>
      <c r="Q353" s="530"/>
      <c r="R353" s="530"/>
      <c r="S353" s="530"/>
      <c r="T353" s="530"/>
      <c r="U353" s="531"/>
      <c r="V353" s="529"/>
      <c r="W353" s="530"/>
      <c r="X353" s="530"/>
      <c r="Y353" s="530"/>
      <c r="Z353" s="530"/>
      <c r="AA353" s="530"/>
      <c r="AB353" s="530"/>
      <c r="AC353" s="530"/>
      <c r="AD353" s="530"/>
      <c r="AE353" s="530"/>
      <c r="AF353" s="530"/>
      <c r="AG353" s="530"/>
      <c r="AH353" s="531"/>
      <c r="AI353" s="532"/>
      <c r="AJ353" s="533"/>
      <c r="AK353" s="533"/>
      <c r="AL353" s="533"/>
      <c r="AM353" s="533"/>
      <c r="AN353" s="533"/>
      <c r="AO353" s="533"/>
      <c r="AP353" s="533"/>
      <c r="AQ353" s="533"/>
      <c r="AR353" s="533"/>
      <c r="AS353" s="533"/>
      <c r="AT353" s="533"/>
      <c r="AU353" s="533"/>
      <c r="AV353" s="533"/>
      <c r="AW353" s="533"/>
      <c r="AX353" s="533"/>
      <c r="AY353" s="533"/>
      <c r="AZ353" s="533"/>
      <c r="BA353" s="533"/>
      <c r="BB353" s="533"/>
      <c r="BC353" s="533"/>
      <c r="BD353" s="533"/>
      <c r="BE353" s="533"/>
      <c r="BF353" s="533"/>
      <c r="BG353" s="533"/>
      <c r="BH353" s="533"/>
      <c r="BI353" s="533"/>
      <c r="BJ353" s="533"/>
      <c r="BK353" s="533"/>
      <c r="BL353" s="533"/>
      <c r="BM353" s="533"/>
      <c r="BN353" s="533"/>
      <c r="BO353" s="533"/>
      <c r="BP353" s="533"/>
      <c r="BQ353" s="533"/>
      <c r="BR353" s="533"/>
      <c r="BS353" s="533"/>
      <c r="BT353" s="533"/>
      <c r="BU353" s="534"/>
    </row>
    <row r="354" spans="1:73" ht="21">
      <c r="A354" s="150"/>
      <c r="B354" s="150"/>
      <c r="C354" s="150"/>
      <c r="D354" s="150"/>
      <c r="E354" s="150"/>
      <c r="F354" s="150"/>
      <c r="G354" s="150"/>
      <c r="H354" s="150"/>
      <c r="I354" s="529"/>
      <c r="J354" s="530"/>
      <c r="K354" s="530"/>
      <c r="L354" s="530"/>
      <c r="M354" s="530"/>
      <c r="N354" s="530"/>
      <c r="O354" s="530"/>
      <c r="P354" s="530"/>
      <c r="Q354" s="530"/>
      <c r="R354" s="530"/>
      <c r="S354" s="530"/>
      <c r="T354" s="530"/>
      <c r="U354" s="531"/>
      <c r="V354" s="529"/>
      <c r="W354" s="530"/>
      <c r="X354" s="530"/>
      <c r="Y354" s="530"/>
      <c r="Z354" s="530"/>
      <c r="AA354" s="530"/>
      <c r="AB354" s="530"/>
      <c r="AC354" s="530"/>
      <c r="AD354" s="530"/>
      <c r="AE354" s="530"/>
      <c r="AF354" s="530"/>
      <c r="AG354" s="530"/>
      <c r="AH354" s="531"/>
      <c r="AI354" s="532"/>
      <c r="AJ354" s="533"/>
      <c r="AK354" s="533"/>
      <c r="AL354" s="533"/>
      <c r="AM354" s="533"/>
      <c r="AN354" s="533"/>
      <c r="AO354" s="533"/>
      <c r="AP354" s="533"/>
      <c r="AQ354" s="533"/>
      <c r="AR354" s="533"/>
      <c r="AS354" s="533"/>
      <c r="AT354" s="533"/>
      <c r="AU354" s="533"/>
      <c r="AV354" s="533"/>
      <c r="AW354" s="533"/>
      <c r="AX354" s="533"/>
      <c r="AY354" s="533"/>
      <c r="AZ354" s="533"/>
      <c r="BA354" s="533"/>
      <c r="BB354" s="533"/>
      <c r="BC354" s="533"/>
      <c r="BD354" s="533"/>
      <c r="BE354" s="533"/>
      <c r="BF354" s="533"/>
      <c r="BG354" s="533"/>
      <c r="BH354" s="533"/>
      <c r="BI354" s="533"/>
      <c r="BJ354" s="533"/>
      <c r="BK354" s="533"/>
      <c r="BL354" s="533"/>
      <c r="BM354" s="533"/>
      <c r="BN354" s="533"/>
      <c r="BO354" s="533"/>
      <c r="BP354" s="533"/>
      <c r="BQ354" s="533"/>
      <c r="BR354" s="533"/>
      <c r="BS354" s="533"/>
      <c r="BT354" s="533"/>
      <c r="BU354" s="534"/>
    </row>
    <row r="355" spans="1:73" ht="21">
      <c r="A355" s="150"/>
      <c r="B355" s="150"/>
      <c r="C355" s="150"/>
      <c r="D355" s="150"/>
      <c r="E355" s="150"/>
      <c r="F355" s="150"/>
      <c r="G355" s="150"/>
      <c r="H355" s="150"/>
      <c r="I355" s="529"/>
      <c r="J355" s="530"/>
      <c r="K355" s="530"/>
      <c r="L355" s="530"/>
      <c r="M355" s="530"/>
      <c r="N355" s="530"/>
      <c r="O355" s="530"/>
      <c r="P355" s="530"/>
      <c r="Q355" s="530"/>
      <c r="R355" s="530"/>
      <c r="S355" s="530"/>
      <c r="T355" s="530"/>
      <c r="U355" s="531"/>
      <c r="V355" s="529"/>
      <c r="W355" s="530"/>
      <c r="X355" s="530"/>
      <c r="Y355" s="530"/>
      <c r="Z355" s="530"/>
      <c r="AA355" s="530"/>
      <c r="AB355" s="530"/>
      <c r="AC355" s="530"/>
      <c r="AD355" s="530"/>
      <c r="AE355" s="530"/>
      <c r="AF355" s="530"/>
      <c r="AG355" s="530"/>
      <c r="AH355" s="531"/>
      <c r="AI355" s="532"/>
      <c r="AJ355" s="533"/>
      <c r="AK355" s="533"/>
      <c r="AL355" s="533"/>
      <c r="AM355" s="533"/>
      <c r="AN355" s="533"/>
      <c r="AO355" s="533"/>
      <c r="AP355" s="533"/>
      <c r="AQ355" s="533"/>
      <c r="AR355" s="533"/>
      <c r="AS355" s="533"/>
      <c r="AT355" s="533"/>
      <c r="AU355" s="533"/>
      <c r="AV355" s="533"/>
      <c r="AW355" s="533"/>
      <c r="AX355" s="533"/>
      <c r="AY355" s="533"/>
      <c r="AZ355" s="533"/>
      <c r="BA355" s="533"/>
      <c r="BB355" s="533"/>
      <c r="BC355" s="533"/>
      <c r="BD355" s="533"/>
      <c r="BE355" s="533"/>
      <c r="BF355" s="533"/>
      <c r="BG355" s="533"/>
      <c r="BH355" s="533"/>
      <c r="BI355" s="533"/>
      <c r="BJ355" s="533"/>
      <c r="BK355" s="533"/>
      <c r="BL355" s="533"/>
      <c r="BM355" s="533"/>
      <c r="BN355" s="533"/>
      <c r="BO355" s="533"/>
      <c r="BP355" s="533"/>
      <c r="BQ355" s="533"/>
      <c r="BR355" s="533"/>
      <c r="BS355" s="533"/>
      <c r="BT355" s="533"/>
      <c r="BU355" s="534"/>
    </row>
    <row r="356" spans="1:73" ht="21">
      <c r="A356" s="150"/>
      <c r="B356" s="150"/>
      <c r="C356" s="150"/>
      <c r="D356" s="150"/>
      <c r="E356" s="150"/>
      <c r="F356" s="150"/>
      <c r="G356" s="150"/>
      <c r="H356" s="150"/>
      <c r="I356" s="529"/>
      <c r="J356" s="530"/>
      <c r="K356" s="530"/>
      <c r="L356" s="530"/>
      <c r="M356" s="530"/>
      <c r="N356" s="530"/>
      <c r="O356" s="530"/>
      <c r="P356" s="530"/>
      <c r="Q356" s="530"/>
      <c r="R356" s="530"/>
      <c r="S356" s="530"/>
      <c r="T356" s="530"/>
      <c r="U356" s="531"/>
      <c r="V356" s="529"/>
      <c r="W356" s="530"/>
      <c r="X356" s="530"/>
      <c r="Y356" s="530"/>
      <c r="Z356" s="530"/>
      <c r="AA356" s="530"/>
      <c r="AB356" s="530"/>
      <c r="AC356" s="530"/>
      <c r="AD356" s="530"/>
      <c r="AE356" s="530"/>
      <c r="AF356" s="530"/>
      <c r="AG356" s="530"/>
      <c r="AH356" s="531"/>
      <c r="AI356" s="532"/>
      <c r="AJ356" s="533"/>
      <c r="AK356" s="533"/>
      <c r="AL356" s="533"/>
      <c r="AM356" s="533"/>
      <c r="AN356" s="533"/>
      <c r="AO356" s="533"/>
      <c r="AP356" s="533"/>
      <c r="AQ356" s="533"/>
      <c r="AR356" s="533"/>
      <c r="AS356" s="533"/>
      <c r="AT356" s="533"/>
      <c r="AU356" s="533"/>
      <c r="AV356" s="533"/>
      <c r="AW356" s="533"/>
      <c r="AX356" s="533"/>
      <c r="AY356" s="533"/>
      <c r="AZ356" s="533"/>
      <c r="BA356" s="533"/>
      <c r="BB356" s="533"/>
      <c r="BC356" s="533"/>
      <c r="BD356" s="533"/>
      <c r="BE356" s="533"/>
      <c r="BF356" s="533"/>
      <c r="BG356" s="533"/>
      <c r="BH356" s="533"/>
      <c r="BI356" s="533"/>
      <c r="BJ356" s="533"/>
      <c r="BK356" s="533"/>
      <c r="BL356" s="533"/>
      <c r="BM356" s="533"/>
      <c r="BN356" s="533"/>
      <c r="BO356" s="533"/>
      <c r="BP356" s="533"/>
      <c r="BQ356" s="533"/>
      <c r="BR356" s="533"/>
      <c r="BS356" s="533"/>
      <c r="BT356" s="533"/>
      <c r="BU356" s="534"/>
    </row>
    <row r="357" spans="1:73" ht="21">
      <c r="A357" s="150"/>
      <c r="B357" s="150"/>
      <c r="C357" s="150"/>
      <c r="D357" s="150"/>
      <c r="E357" s="150"/>
      <c r="F357" s="150"/>
      <c r="G357" s="150"/>
      <c r="H357" s="150"/>
      <c r="I357" s="529"/>
      <c r="J357" s="530"/>
      <c r="K357" s="530"/>
      <c r="L357" s="530"/>
      <c r="M357" s="530"/>
      <c r="N357" s="530"/>
      <c r="O357" s="530"/>
      <c r="P357" s="530"/>
      <c r="Q357" s="530"/>
      <c r="R357" s="530"/>
      <c r="S357" s="530"/>
      <c r="T357" s="530"/>
      <c r="U357" s="531"/>
      <c r="V357" s="529"/>
      <c r="W357" s="530"/>
      <c r="X357" s="530"/>
      <c r="Y357" s="530"/>
      <c r="Z357" s="530"/>
      <c r="AA357" s="530"/>
      <c r="AB357" s="530"/>
      <c r="AC357" s="530"/>
      <c r="AD357" s="530"/>
      <c r="AE357" s="530"/>
      <c r="AF357" s="530"/>
      <c r="AG357" s="530"/>
      <c r="AH357" s="531"/>
      <c r="AI357" s="532"/>
      <c r="AJ357" s="533"/>
      <c r="AK357" s="533"/>
      <c r="AL357" s="533"/>
      <c r="AM357" s="533"/>
      <c r="AN357" s="533"/>
      <c r="AO357" s="533"/>
      <c r="AP357" s="533"/>
      <c r="AQ357" s="533"/>
      <c r="AR357" s="533"/>
      <c r="AS357" s="533"/>
      <c r="AT357" s="533"/>
      <c r="AU357" s="533"/>
      <c r="AV357" s="533"/>
      <c r="AW357" s="533"/>
      <c r="AX357" s="533"/>
      <c r="AY357" s="533"/>
      <c r="AZ357" s="533"/>
      <c r="BA357" s="533"/>
      <c r="BB357" s="533"/>
      <c r="BC357" s="533"/>
      <c r="BD357" s="533"/>
      <c r="BE357" s="533"/>
      <c r="BF357" s="533"/>
      <c r="BG357" s="533"/>
      <c r="BH357" s="533"/>
      <c r="BI357" s="533"/>
      <c r="BJ357" s="533"/>
      <c r="BK357" s="533"/>
      <c r="BL357" s="533"/>
      <c r="BM357" s="533"/>
      <c r="BN357" s="533"/>
      <c r="BO357" s="533"/>
      <c r="BP357" s="533"/>
      <c r="BQ357" s="533"/>
      <c r="BR357" s="533"/>
      <c r="BS357" s="533"/>
      <c r="BT357" s="533"/>
      <c r="BU357" s="534"/>
    </row>
    <row r="358" spans="1:73" ht="21">
      <c r="A358" s="150"/>
      <c r="B358" s="150"/>
      <c r="C358" s="150"/>
      <c r="D358" s="150"/>
      <c r="E358" s="150"/>
      <c r="F358" s="150"/>
      <c r="G358" s="150"/>
      <c r="H358" s="150"/>
      <c r="I358" s="529"/>
      <c r="J358" s="530"/>
      <c r="K358" s="530"/>
      <c r="L358" s="530"/>
      <c r="M358" s="530"/>
      <c r="N358" s="530"/>
      <c r="O358" s="530"/>
      <c r="P358" s="530"/>
      <c r="Q358" s="530"/>
      <c r="R358" s="530"/>
      <c r="S358" s="530"/>
      <c r="T358" s="530"/>
      <c r="U358" s="531"/>
      <c r="V358" s="529"/>
      <c r="W358" s="530"/>
      <c r="X358" s="530"/>
      <c r="Y358" s="530"/>
      <c r="Z358" s="530"/>
      <c r="AA358" s="530"/>
      <c r="AB358" s="530"/>
      <c r="AC358" s="530"/>
      <c r="AD358" s="530"/>
      <c r="AE358" s="530"/>
      <c r="AF358" s="530"/>
      <c r="AG358" s="530"/>
      <c r="AH358" s="531"/>
      <c r="AI358" s="532"/>
      <c r="AJ358" s="533"/>
      <c r="AK358" s="533"/>
      <c r="AL358" s="533"/>
      <c r="AM358" s="533"/>
      <c r="AN358" s="533"/>
      <c r="AO358" s="533"/>
      <c r="AP358" s="533"/>
      <c r="AQ358" s="533"/>
      <c r="AR358" s="533"/>
      <c r="AS358" s="533"/>
      <c r="AT358" s="533"/>
      <c r="AU358" s="533"/>
      <c r="AV358" s="533"/>
      <c r="AW358" s="533"/>
      <c r="AX358" s="533"/>
      <c r="AY358" s="533"/>
      <c r="AZ358" s="533"/>
      <c r="BA358" s="533"/>
      <c r="BB358" s="533"/>
      <c r="BC358" s="533"/>
      <c r="BD358" s="533"/>
      <c r="BE358" s="533"/>
      <c r="BF358" s="533"/>
      <c r="BG358" s="533"/>
      <c r="BH358" s="533"/>
      <c r="BI358" s="533"/>
      <c r="BJ358" s="533"/>
      <c r="BK358" s="533"/>
      <c r="BL358" s="533"/>
      <c r="BM358" s="533"/>
      <c r="BN358" s="533"/>
      <c r="BO358" s="533"/>
      <c r="BP358" s="533"/>
      <c r="BQ358" s="533"/>
      <c r="BR358" s="533"/>
      <c r="BS358" s="533"/>
      <c r="BT358" s="533"/>
      <c r="BU358" s="534"/>
    </row>
    <row r="359" spans="1:73" ht="21">
      <c r="A359" s="150"/>
      <c r="B359" s="150"/>
      <c r="C359" s="150"/>
      <c r="D359" s="150"/>
      <c r="E359" s="150"/>
      <c r="F359" s="150"/>
      <c r="G359" s="150"/>
      <c r="H359" s="150"/>
      <c r="I359" s="529"/>
      <c r="J359" s="530"/>
      <c r="K359" s="530"/>
      <c r="L359" s="530"/>
      <c r="M359" s="530"/>
      <c r="N359" s="530"/>
      <c r="O359" s="530"/>
      <c r="P359" s="530"/>
      <c r="Q359" s="530"/>
      <c r="R359" s="530"/>
      <c r="S359" s="530"/>
      <c r="T359" s="530"/>
      <c r="U359" s="531"/>
      <c r="V359" s="529"/>
      <c r="W359" s="530"/>
      <c r="X359" s="530"/>
      <c r="Y359" s="530"/>
      <c r="Z359" s="530"/>
      <c r="AA359" s="530"/>
      <c r="AB359" s="530"/>
      <c r="AC359" s="530"/>
      <c r="AD359" s="530"/>
      <c r="AE359" s="530"/>
      <c r="AF359" s="530"/>
      <c r="AG359" s="530"/>
      <c r="AH359" s="531"/>
      <c r="AI359" s="532"/>
      <c r="AJ359" s="533"/>
      <c r="AK359" s="533"/>
      <c r="AL359" s="533"/>
      <c r="AM359" s="533"/>
      <c r="AN359" s="533"/>
      <c r="AO359" s="533"/>
      <c r="AP359" s="533"/>
      <c r="AQ359" s="533"/>
      <c r="AR359" s="533"/>
      <c r="AS359" s="533"/>
      <c r="AT359" s="533"/>
      <c r="AU359" s="533"/>
      <c r="AV359" s="533"/>
      <c r="AW359" s="533"/>
      <c r="AX359" s="533"/>
      <c r="AY359" s="533"/>
      <c r="AZ359" s="533"/>
      <c r="BA359" s="533"/>
      <c r="BB359" s="533"/>
      <c r="BC359" s="533"/>
      <c r="BD359" s="533"/>
      <c r="BE359" s="533"/>
      <c r="BF359" s="533"/>
      <c r="BG359" s="533"/>
      <c r="BH359" s="533"/>
      <c r="BI359" s="533"/>
      <c r="BJ359" s="533"/>
      <c r="BK359" s="533"/>
      <c r="BL359" s="533"/>
      <c r="BM359" s="533"/>
      <c r="BN359" s="533"/>
      <c r="BO359" s="533"/>
      <c r="BP359" s="533"/>
      <c r="BQ359" s="533"/>
      <c r="BR359" s="533"/>
      <c r="BS359" s="533"/>
      <c r="BT359" s="533"/>
      <c r="BU359" s="534"/>
    </row>
    <row r="360" spans="1:73" ht="21">
      <c r="A360" s="150"/>
      <c r="B360" s="150"/>
      <c r="C360" s="150"/>
      <c r="D360" s="150"/>
      <c r="E360" s="150"/>
      <c r="F360" s="150"/>
      <c r="G360" s="150"/>
      <c r="H360" s="150"/>
      <c r="I360" s="529"/>
      <c r="J360" s="530"/>
      <c r="K360" s="530"/>
      <c r="L360" s="530"/>
      <c r="M360" s="530"/>
      <c r="N360" s="530"/>
      <c r="O360" s="530"/>
      <c r="P360" s="530"/>
      <c r="Q360" s="530"/>
      <c r="R360" s="530"/>
      <c r="S360" s="530"/>
      <c r="T360" s="530"/>
      <c r="U360" s="531"/>
      <c r="V360" s="529"/>
      <c r="W360" s="530"/>
      <c r="X360" s="530"/>
      <c r="Y360" s="530"/>
      <c r="Z360" s="530"/>
      <c r="AA360" s="530"/>
      <c r="AB360" s="530"/>
      <c r="AC360" s="530"/>
      <c r="AD360" s="530"/>
      <c r="AE360" s="530"/>
      <c r="AF360" s="530"/>
      <c r="AG360" s="530"/>
      <c r="AH360" s="531"/>
      <c r="AI360" s="532"/>
      <c r="AJ360" s="533"/>
      <c r="AK360" s="533"/>
      <c r="AL360" s="533"/>
      <c r="AM360" s="533"/>
      <c r="AN360" s="533"/>
      <c r="AO360" s="533"/>
      <c r="AP360" s="533"/>
      <c r="AQ360" s="533"/>
      <c r="AR360" s="533"/>
      <c r="AS360" s="533"/>
      <c r="AT360" s="533"/>
      <c r="AU360" s="533"/>
      <c r="AV360" s="533"/>
      <c r="AW360" s="533"/>
      <c r="AX360" s="533"/>
      <c r="AY360" s="533"/>
      <c r="AZ360" s="533"/>
      <c r="BA360" s="533"/>
      <c r="BB360" s="533"/>
      <c r="BC360" s="533"/>
      <c r="BD360" s="533"/>
      <c r="BE360" s="533"/>
      <c r="BF360" s="533"/>
      <c r="BG360" s="533"/>
      <c r="BH360" s="533"/>
      <c r="BI360" s="533"/>
      <c r="BJ360" s="533"/>
      <c r="BK360" s="533"/>
      <c r="BL360" s="533"/>
      <c r="BM360" s="533"/>
      <c r="BN360" s="533"/>
      <c r="BO360" s="533"/>
      <c r="BP360" s="533"/>
      <c r="BQ360" s="533"/>
      <c r="BR360" s="533"/>
      <c r="BS360" s="533"/>
      <c r="BT360" s="533"/>
      <c r="BU360" s="534"/>
    </row>
    <row r="361" spans="1:73" ht="21">
      <c r="A361" s="150"/>
      <c r="B361" s="150"/>
      <c r="C361" s="150"/>
      <c r="D361" s="150"/>
      <c r="E361" s="150"/>
      <c r="F361" s="150"/>
      <c r="G361" s="150"/>
      <c r="H361" s="150"/>
      <c r="I361" s="529"/>
      <c r="J361" s="530"/>
      <c r="K361" s="530"/>
      <c r="L361" s="530"/>
      <c r="M361" s="530"/>
      <c r="N361" s="530"/>
      <c r="O361" s="530"/>
      <c r="P361" s="530"/>
      <c r="Q361" s="530"/>
      <c r="R361" s="530"/>
      <c r="S361" s="530"/>
      <c r="T361" s="530"/>
      <c r="U361" s="531"/>
      <c r="V361" s="529"/>
      <c r="W361" s="530"/>
      <c r="X361" s="530"/>
      <c r="Y361" s="530"/>
      <c r="Z361" s="530"/>
      <c r="AA361" s="530"/>
      <c r="AB361" s="530"/>
      <c r="AC361" s="530"/>
      <c r="AD361" s="530"/>
      <c r="AE361" s="530"/>
      <c r="AF361" s="530"/>
      <c r="AG361" s="530"/>
      <c r="AH361" s="531"/>
      <c r="AI361" s="532"/>
      <c r="AJ361" s="533"/>
      <c r="AK361" s="533"/>
      <c r="AL361" s="533"/>
      <c r="AM361" s="533"/>
      <c r="AN361" s="533"/>
      <c r="AO361" s="533"/>
      <c r="AP361" s="533"/>
      <c r="AQ361" s="533"/>
      <c r="AR361" s="533"/>
      <c r="AS361" s="533"/>
      <c r="AT361" s="533"/>
      <c r="AU361" s="533"/>
      <c r="AV361" s="533"/>
      <c r="AW361" s="533"/>
      <c r="AX361" s="533"/>
      <c r="AY361" s="533"/>
      <c r="AZ361" s="533"/>
      <c r="BA361" s="533"/>
      <c r="BB361" s="533"/>
      <c r="BC361" s="533"/>
      <c r="BD361" s="533"/>
      <c r="BE361" s="533"/>
      <c r="BF361" s="533"/>
      <c r="BG361" s="533"/>
      <c r="BH361" s="533"/>
      <c r="BI361" s="533"/>
      <c r="BJ361" s="533"/>
      <c r="BK361" s="533"/>
      <c r="BL361" s="533"/>
      <c r="BM361" s="533"/>
      <c r="BN361" s="533"/>
      <c r="BO361" s="533"/>
      <c r="BP361" s="533"/>
      <c r="BQ361" s="533"/>
      <c r="BR361" s="533"/>
      <c r="BS361" s="533"/>
      <c r="BT361" s="533"/>
      <c r="BU361" s="534"/>
    </row>
    <row r="362" spans="1:73" ht="21">
      <c r="A362" s="150"/>
      <c r="B362" s="150"/>
      <c r="C362" s="150"/>
      <c r="D362" s="150"/>
      <c r="E362" s="150"/>
      <c r="F362" s="150"/>
      <c r="G362" s="150"/>
      <c r="H362" s="150"/>
      <c r="I362" s="529"/>
      <c r="J362" s="530"/>
      <c r="K362" s="530"/>
      <c r="L362" s="530"/>
      <c r="M362" s="530"/>
      <c r="N362" s="530"/>
      <c r="O362" s="530"/>
      <c r="P362" s="530"/>
      <c r="Q362" s="530"/>
      <c r="R362" s="530"/>
      <c r="S362" s="530"/>
      <c r="T362" s="530"/>
      <c r="U362" s="531"/>
      <c r="V362" s="529"/>
      <c r="W362" s="530"/>
      <c r="X362" s="530"/>
      <c r="Y362" s="530"/>
      <c r="Z362" s="530"/>
      <c r="AA362" s="530"/>
      <c r="AB362" s="530"/>
      <c r="AC362" s="530"/>
      <c r="AD362" s="530"/>
      <c r="AE362" s="530"/>
      <c r="AF362" s="530"/>
      <c r="AG362" s="530"/>
      <c r="AH362" s="531"/>
      <c r="AI362" s="532"/>
      <c r="AJ362" s="533"/>
      <c r="AK362" s="533"/>
      <c r="AL362" s="533"/>
      <c r="AM362" s="533"/>
      <c r="AN362" s="533"/>
      <c r="AO362" s="533"/>
      <c r="AP362" s="533"/>
      <c r="AQ362" s="533"/>
      <c r="AR362" s="533"/>
      <c r="AS362" s="533"/>
      <c r="AT362" s="533"/>
      <c r="AU362" s="533"/>
      <c r="AV362" s="533"/>
      <c r="AW362" s="533"/>
      <c r="AX362" s="533"/>
      <c r="AY362" s="533"/>
      <c r="AZ362" s="533"/>
      <c r="BA362" s="533"/>
      <c r="BB362" s="533"/>
      <c r="BC362" s="533"/>
      <c r="BD362" s="533"/>
      <c r="BE362" s="533"/>
      <c r="BF362" s="533"/>
      <c r="BG362" s="533"/>
      <c r="BH362" s="533"/>
      <c r="BI362" s="533"/>
      <c r="BJ362" s="533"/>
      <c r="BK362" s="533"/>
      <c r="BL362" s="533"/>
      <c r="BM362" s="533"/>
      <c r="BN362" s="533"/>
      <c r="BO362" s="533"/>
      <c r="BP362" s="533"/>
      <c r="BQ362" s="533"/>
      <c r="BR362" s="533"/>
      <c r="BS362" s="533"/>
      <c r="BT362" s="533"/>
      <c r="BU362" s="534"/>
    </row>
    <row r="363" spans="1:73" ht="21">
      <c r="A363" s="150"/>
      <c r="B363" s="150"/>
      <c r="C363" s="150"/>
      <c r="D363" s="150"/>
      <c r="E363" s="150"/>
      <c r="F363" s="150"/>
      <c r="G363" s="150"/>
      <c r="H363" s="150"/>
      <c r="I363" s="529"/>
      <c r="J363" s="530"/>
      <c r="K363" s="530"/>
      <c r="L363" s="530"/>
      <c r="M363" s="530"/>
      <c r="N363" s="530"/>
      <c r="O363" s="530"/>
      <c r="P363" s="530"/>
      <c r="Q363" s="530"/>
      <c r="R363" s="530"/>
      <c r="S363" s="530"/>
      <c r="T363" s="530"/>
      <c r="U363" s="531"/>
      <c r="V363" s="529"/>
      <c r="W363" s="530"/>
      <c r="X363" s="530"/>
      <c r="Y363" s="530"/>
      <c r="Z363" s="530"/>
      <c r="AA363" s="530"/>
      <c r="AB363" s="530"/>
      <c r="AC363" s="530"/>
      <c r="AD363" s="530"/>
      <c r="AE363" s="530"/>
      <c r="AF363" s="530"/>
      <c r="AG363" s="530"/>
      <c r="AH363" s="531"/>
      <c r="AI363" s="532"/>
      <c r="AJ363" s="533"/>
      <c r="AK363" s="533"/>
      <c r="AL363" s="533"/>
      <c r="AM363" s="533"/>
      <c r="AN363" s="533"/>
      <c r="AO363" s="533"/>
      <c r="AP363" s="533"/>
      <c r="AQ363" s="533"/>
      <c r="AR363" s="533"/>
      <c r="AS363" s="533"/>
      <c r="AT363" s="533"/>
      <c r="AU363" s="533"/>
      <c r="AV363" s="533"/>
      <c r="AW363" s="533"/>
      <c r="AX363" s="533"/>
      <c r="AY363" s="533"/>
      <c r="AZ363" s="533"/>
      <c r="BA363" s="533"/>
      <c r="BB363" s="533"/>
      <c r="BC363" s="533"/>
      <c r="BD363" s="533"/>
      <c r="BE363" s="533"/>
      <c r="BF363" s="533"/>
      <c r="BG363" s="533"/>
      <c r="BH363" s="533"/>
      <c r="BI363" s="533"/>
      <c r="BJ363" s="533"/>
      <c r="BK363" s="533"/>
      <c r="BL363" s="533"/>
      <c r="BM363" s="533"/>
      <c r="BN363" s="533"/>
      <c r="BO363" s="533"/>
      <c r="BP363" s="533"/>
      <c r="BQ363" s="533"/>
      <c r="BR363" s="533"/>
      <c r="BS363" s="533"/>
      <c r="BT363" s="533"/>
      <c r="BU363" s="534"/>
    </row>
    <row r="364" spans="1:73" ht="21">
      <c r="A364" s="150"/>
      <c r="B364" s="150"/>
      <c r="C364" s="150"/>
      <c r="D364" s="150"/>
      <c r="E364" s="150"/>
      <c r="F364" s="150"/>
      <c r="G364" s="150"/>
      <c r="H364" s="150"/>
      <c r="I364" s="529"/>
      <c r="J364" s="530"/>
      <c r="K364" s="530"/>
      <c r="L364" s="530"/>
      <c r="M364" s="530"/>
      <c r="N364" s="530"/>
      <c r="O364" s="530"/>
      <c r="P364" s="530"/>
      <c r="Q364" s="530"/>
      <c r="R364" s="530"/>
      <c r="S364" s="530"/>
      <c r="T364" s="530"/>
      <c r="U364" s="531"/>
      <c r="V364" s="529"/>
      <c r="W364" s="530"/>
      <c r="X364" s="530"/>
      <c r="Y364" s="530"/>
      <c r="Z364" s="530"/>
      <c r="AA364" s="530"/>
      <c r="AB364" s="530"/>
      <c r="AC364" s="530"/>
      <c r="AD364" s="530"/>
      <c r="AE364" s="530"/>
      <c r="AF364" s="530"/>
      <c r="AG364" s="530"/>
      <c r="AH364" s="531"/>
      <c r="AI364" s="532"/>
      <c r="AJ364" s="533"/>
      <c r="AK364" s="533"/>
      <c r="AL364" s="533"/>
      <c r="AM364" s="533"/>
      <c r="AN364" s="533"/>
      <c r="AO364" s="533"/>
      <c r="AP364" s="533"/>
      <c r="AQ364" s="533"/>
      <c r="AR364" s="533"/>
      <c r="AS364" s="533"/>
      <c r="AT364" s="533"/>
      <c r="AU364" s="533"/>
      <c r="AV364" s="533"/>
      <c r="AW364" s="533"/>
      <c r="AX364" s="533"/>
      <c r="AY364" s="533"/>
      <c r="AZ364" s="533"/>
      <c r="BA364" s="533"/>
      <c r="BB364" s="533"/>
      <c r="BC364" s="533"/>
      <c r="BD364" s="533"/>
      <c r="BE364" s="533"/>
      <c r="BF364" s="533"/>
      <c r="BG364" s="533"/>
      <c r="BH364" s="533"/>
      <c r="BI364" s="533"/>
      <c r="BJ364" s="533"/>
      <c r="BK364" s="533"/>
      <c r="BL364" s="533"/>
      <c r="BM364" s="533"/>
      <c r="BN364" s="533"/>
      <c r="BO364" s="533"/>
      <c r="BP364" s="533"/>
      <c r="BQ364" s="533"/>
      <c r="BR364" s="533"/>
      <c r="BS364" s="533"/>
      <c r="BT364" s="533"/>
      <c r="BU364" s="534"/>
    </row>
    <row r="365" spans="1:73" ht="21">
      <c r="A365" s="150"/>
      <c r="B365" s="150"/>
      <c r="C365" s="150"/>
      <c r="D365" s="150"/>
      <c r="E365" s="150"/>
      <c r="F365" s="150"/>
      <c r="G365" s="150"/>
      <c r="H365" s="150"/>
      <c r="I365" s="529"/>
      <c r="J365" s="530"/>
      <c r="K365" s="530"/>
      <c r="L365" s="530"/>
      <c r="M365" s="530"/>
      <c r="N365" s="530"/>
      <c r="O365" s="530"/>
      <c r="P365" s="530"/>
      <c r="Q365" s="530"/>
      <c r="R365" s="530"/>
      <c r="S365" s="530"/>
      <c r="T365" s="530"/>
      <c r="U365" s="531"/>
      <c r="V365" s="529"/>
      <c r="W365" s="530"/>
      <c r="X365" s="530"/>
      <c r="Y365" s="530"/>
      <c r="Z365" s="530"/>
      <c r="AA365" s="530"/>
      <c r="AB365" s="530"/>
      <c r="AC365" s="530"/>
      <c r="AD365" s="530"/>
      <c r="AE365" s="530"/>
      <c r="AF365" s="530"/>
      <c r="AG365" s="530"/>
      <c r="AH365" s="531"/>
      <c r="AI365" s="532"/>
      <c r="AJ365" s="533"/>
      <c r="AK365" s="533"/>
      <c r="AL365" s="533"/>
      <c r="AM365" s="533"/>
      <c r="AN365" s="533"/>
      <c r="AO365" s="533"/>
      <c r="AP365" s="533"/>
      <c r="AQ365" s="533"/>
      <c r="AR365" s="533"/>
      <c r="AS365" s="533"/>
      <c r="AT365" s="533"/>
      <c r="AU365" s="533"/>
      <c r="AV365" s="533"/>
      <c r="AW365" s="533"/>
      <c r="AX365" s="533"/>
      <c r="AY365" s="533"/>
      <c r="AZ365" s="533"/>
      <c r="BA365" s="533"/>
      <c r="BB365" s="533"/>
      <c r="BC365" s="533"/>
      <c r="BD365" s="533"/>
      <c r="BE365" s="533"/>
      <c r="BF365" s="533"/>
      <c r="BG365" s="533"/>
      <c r="BH365" s="533"/>
      <c r="BI365" s="533"/>
      <c r="BJ365" s="533"/>
      <c r="BK365" s="533"/>
      <c r="BL365" s="533"/>
      <c r="BM365" s="533"/>
      <c r="BN365" s="533"/>
      <c r="BO365" s="533"/>
      <c r="BP365" s="533"/>
      <c r="BQ365" s="533"/>
      <c r="BR365" s="533"/>
      <c r="BS365" s="533"/>
      <c r="BT365" s="533"/>
      <c r="BU365" s="534"/>
    </row>
    <row r="366" spans="1:73" ht="21">
      <c r="A366" s="150"/>
      <c r="B366" s="150"/>
      <c r="C366" s="150"/>
      <c r="D366" s="150"/>
      <c r="E366" s="150"/>
      <c r="F366" s="150"/>
      <c r="G366" s="150"/>
      <c r="H366" s="150"/>
      <c r="I366" s="529"/>
      <c r="J366" s="530"/>
      <c r="K366" s="530"/>
      <c r="L366" s="530"/>
      <c r="M366" s="530"/>
      <c r="N366" s="530"/>
      <c r="O366" s="530"/>
      <c r="P366" s="530"/>
      <c r="Q366" s="530"/>
      <c r="R366" s="530"/>
      <c r="S366" s="530"/>
      <c r="T366" s="530"/>
      <c r="U366" s="531"/>
      <c r="V366" s="529"/>
      <c r="W366" s="530"/>
      <c r="X366" s="530"/>
      <c r="Y366" s="530"/>
      <c r="Z366" s="530"/>
      <c r="AA366" s="530"/>
      <c r="AB366" s="530"/>
      <c r="AC366" s="530"/>
      <c r="AD366" s="530"/>
      <c r="AE366" s="530"/>
      <c r="AF366" s="530"/>
      <c r="AG366" s="530"/>
      <c r="AH366" s="531"/>
      <c r="AI366" s="532"/>
      <c r="AJ366" s="533"/>
      <c r="AK366" s="533"/>
      <c r="AL366" s="533"/>
      <c r="AM366" s="533"/>
      <c r="AN366" s="533"/>
      <c r="AO366" s="533"/>
      <c r="AP366" s="533"/>
      <c r="AQ366" s="533"/>
      <c r="AR366" s="533"/>
      <c r="AS366" s="533"/>
      <c r="AT366" s="533"/>
      <c r="AU366" s="533"/>
      <c r="AV366" s="533"/>
      <c r="AW366" s="533"/>
      <c r="AX366" s="533"/>
      <c r="AY366" s="533"/>
      <c r="AZ366" s="533"/>
      <c r="BA366" s="533"/>
      <c r="BB366" s="533"/>
      <c r="BC366" s="533"/>
      <c r="BD366" s="533"/>
      <c r="BE366" s="533"/>
      <c r="BF366" s="533"/>
      <c r="BG366" s="533"/>
      <c r="BH366" s="533"/>
      <c r="BI366" s="533"/>
      <c r="BJ366" s="533"/>
      <c r="BK366" s="533"/>
      <c r="BL366" s="533"/>
      <c r="BM366" s="533"/>
      <c r="BN366" s="533"/>
      <c r="BO366" s="533"/>
      <c r="BP366" s="533"/>
      <c r="BQ366" s="533"/>
      <c r="BR366" s="533"/>
      <c r="BS366" s="533"/>
      <c r="BT366" s="533"/>
      <c r="BU366" s="534"/>
    </row>
    <row r="367" spans="1:73" ht="21">
      <c r="A367" s="150"/>
      <c r="B367" s="150"/>
      <c r="C367" s="150"/>
      <c r="D367" s="150"/>
      <c r="E367" s="150"/>
      <c r="F367" s="150"/>
      <c r="G367" s="150"/>
      <c r="H367" s="150"/>
      <c r="I367" s="529"/>
      <c r="J367" s="530"/>
      <c r="K367" s="530"/>
      <c r="L367" s="530"/>
      <c r="M367" s="530"/>
      <c r="N367" s="530"/>
      <c r="O367" s="530"/>
      <c r="P367" s="530"/>
      <c r="Q367" s="530"/>
      <c r="R367" s="530"/>
      <c r="S367" s="530"/>
      <c r="T367" s="530"/>
      <c r="U367" s="531"/>
      <c r="V367" s="529"/>
      <c r="W367" s="530"/>
      <c r="X367" s="530"/>
      <c r="Y367" s="530"/>
      <c r="Z367" s="530"/>
      <c r="AA367" s="530"/>
      <c r="AB367" s="530"/>
      <c r="AC367" s="530"/>
      <c r="AD367" s="530"/>
      <c r="AE367" s="530"/>
      <c r="AF367" s="530"/>
      <c r="AG367" s="530"/>
      <c r="AH367" s="531"/>
      <c r="AI367" s="532"/>
      <c r="AJ367" s="533"/>
      <c r="AK367" s="533"/>
      <c r="AL367" s="533"/>
      <c r="AM367" s="533"/>
      <c r="AN367" s="533"/>
      <c r="AO367" s="533"/>
      <c r="AP367" s="533"/>
      <c r="AQ367" s="533"/>
      <c r="AR367" s="533"/>
      <c r="AS367" s="533"/>
      <c r="AT367" s="533"/>
      <c r="AU367" s="533"/>
      <c r="AV367" s="533"/>
      <c r="AW367" s="533"/>
      <c r="AX367" s="533"/>
      <c r="AY367" s="533"/>
      <c r="AZ367" s="533"/>
      <c r="BA367" s="533"/>
      <c r="BB367" s="533"/>
      <c r="BC367" s="533"/>
      <c r="BD367" s="533"/>
      <c r="BE367" s="533"/>
      <c r="BF367" s="533"/>
      <c r="BG367" s="533"/>
      <c r="BH367" s="533"/>
      <c r="BI367" s="533"/>
      <c r="BJ367" s="533"/>
      <c r="BK367" s="533"/>
      <c r="BL367" s="533"/>
      <c r="BM367" s="533"/>
      <c r="BN367" s="533"/>
      <c r="BO367" s="533"/>
      <c r="BP367" s="533"/>
      <c r="BQ367" s="533"/>
      <c r="BR367" s="533"/>
      <c r="BS367" s="533"/>
      <c r="BT367" s="533"/>
      <c r="BU367" s="534"/>
    </row>
    <row r="368" spans="1:73" ht="21">
      <c r="A368" s="150"/>
      <c r="B368" s="150"/>
      <c r="C368" s="150"/>
      <c r="D368" s="150"/>
      <c r="E368" s="150"/>
      <c r="F368" s="150"/>
      <c r="G368" s="150"/>
      <c r="H368" s="150"/>
      <c r="I368" s="529"/>
      <c r="J368" s="530"/>
      <c r="K368" s="530"/>
      <c r="L368" s="530"/>
      <c r="M368" s="530"/>
      <c r="N368" s="530"/>
      <c r="O368" s="530"/>
      <c r="P368" s="530"/>
      <c r="Q368" s="530"/>
      <c r="R368" s="530"/>
      <c r="S368" s="530"/>
      <c r="T368" s="530"/>
      <c r="U368" s="531"/>
      <c r="V368" s="529"/>
      <c r="W368" s="530"/>
      <c r="X368" s="530"/>
      <c r="Y368" s="530"/>
      <c r="Z368" s="530"/>
      <c r="AA368" s="530"/>
      <c r="AB368" s="530"/>
      <c r="AC368" s="530"/>
      <c r="AD368" s="530"/>
      <c r="AE368" s="530"/>
      <c r="AF368" s="530"/>
      <c r="AG368" s="530"/>
      <c r="AH368" s="531"/>
      <c r="AI368" s="532"/>
      <c r="AJ368" s="533"/>
      <c r="AK368" s="533"/>
      <c r="AL368" s="533"/>
      <c r="AM368" s="533"/>
      <c r="AN368" s="533"/>
      <c r="AO368" s="533"/>
      <c r="AP368" s="533"/>
      <c r="AQ368" s="533"/>
      <c r="AR368" s="533"/>
      <c r="AS368" s="533"/>
      <c r="AT368" s="533"/>
      <c r="AU368" s="533"/>
      <c r="AV368" s="533"/>
      <c r="AW368" s="533"/>
      <c r="AX368" s="533"/>
      <c r="AY368" s="533"/>
      <c r="AZ368" s="533"/>
      <c r="BA368" s="533"/>
      <c r="BB368" s="533"/>
      <c r="BC368" s="533"/>
      <c r="BD368" s="533"/>
      <c r="BE368" s="533"/>
      <c r="BF368" s="533"/>
      <c r="BG368" s="533"/>
      <c r="BH368" s="533"/>
      <c r="BI368" s="533"/>
      <c r="BJ368" s="533"/>
      <c r="BK368" s="533"/>
      <c r="BL368" s="533"/>
      <c r="BM368" s="533"/>
      <c r="BN368" s="533"/>
      <c r="BO368" s="533"/>
      <c r="BP368" s="533"/>
      <c r="BQ368" s="533"/>
      <c r="BR368" s="533"/>
      <c r="BS368" s="533"/>
      <c r="BT368" s="533"/>
      <c r="BU368" s="534"/>
    </row>
    <row r="369" spans="1:73" ht="21">
      <c r="A369" s="150"/>
      <c r="B369" s="150"/>
      <c r="C369" s="150"/>
      <c r="D369" s="150"/>
      <c r="E369" s="150"/>
      <c r="F369" s="150"/>
      <c r="G369" s="150"/>
      <c r="H369" s="150"/>
      <c r="I369" s="544"/>
      <c r="J369" s="545"/>
      <c r="K369" s="545"/>
      <c r="L369" s="545"/>
      <c r="M369" s="545"/>
      <c r="N369" s="545"/>
      <c r="O369" s="545"/>
      <c r="P369" s="545"/>
      <c r="Q369" s="545"/>
      <c r="R369" s="545"/>
      <c r="S369" s="545"/>
      <c r="T369" s="545"/>
      <c r="U369" s="546"/>
      <c r="V369" s="544"/>
      <c r="W369" s="545"/>
      <c r="X369" s="545"/>
      <c r="Y369" s="545"/>
      <c r="Z369" s="545"/>
      <c r="AA369" s="545"/>
      <c r="AB369" s="545"/>
      <c r="AC369" s="545"/>
      <c r="AD369" s="545"/>
      <c r="AE369" s="545"/>
      <c r="AF369" s="545"/>
      <c r="AG369" s="545"/>
      <c r="AH369" s="546"/>
      <c r="AI369" s="547"/>
      <c r="AJ369" s="548"/>
      <c r="AK369" s="548"/>
      <c r="AL369" s="548"/>
      <c r="AM369" s="548"/>
      <c r="AN369" s="548"/>
      <c r="AO369" s="548"/>
      <c r="AP369" s="548"/>
      <c r="AQ369" s="548"/>
      <c r="AR369" s="548"/>
      <c r="AS369" s="548"/>
      <c r="AT369" s="548"/>
      <c r="AU369" s="548"/>
      <c r="AV369" s="548"/>
      <c r="AW369" s="548"/>
      <c r="AX369" s="548"/>
      <c r="AY369" s="548"/>
      <c r="AZ369" s="548"/>
      <c r="BA369" s="548"/>
      <c r="BB369" s="548"/>
      <c r="BC369" s="548"/>
      <c r="BD369" s="548"/>
      <c r="BE369" s="548"/>
      <c r="BF369" s="548"/>
      <c r="BG369" s="548"/>
      <c r="BH369" s="548"/>
      <c r="BI369" s="548"/>
      <c r="BJ369" s="548"/>
      <c r="BK369" s="548"/>
      <c r="BL369" s="548"/>
      <c r="BM369" s="548"/>
      <c r="BN369" s="548"/>
      <c r="BO369" s="548"/>
      <c r="BP369" s="548"/>
      <c r="BQ369" s="548"/>
      <c r="BR369" s="548"/>
      <c r="BS369" s="548"/>
      <c r="BT369" s="548"/>
      <c r="BU369" s="549"/>
    </row>
    <row r="370" spans="1:73" ht="23.25">
      <c r="I370" s="550" t="s">
        <v>656</v>
      </c>
      <c r="J370" s="550"/>
      <c r="K370" s="550"/>
      <c r="L370" s="550"/>
      <c r="M370" s="550"/>
      <c r="N370" s="550"/>
      <c r="O370" s="550"/>
      <c r="P370" s="550"/>
      <c r="Q370" s="550"/>
      <c r="R370" s="550"/>
      <c r="S370" s="550"/>
      <c r="T370" s="550"/>
      <c r="U370" s="550"/>
      <c r="V370" s="551" t="s">
        <v>657</v>
      </c>
      <c r="W370" s="551"/>
      <c r="X370" s="551"/>
      <c r="Y370" s="551"/>
      <c r="Z370" s="551"/>
      <c r="AA370" s="551"/>
      <c r="AB370" s="551"/>
      <c r="AC370" s="551"/>
      <c r="AD370" s="551"/>
      <c r="AE370" s="551"/>
      <c r="AF370" s="551"/>
      <c r="AG370" s="551"/>
      <c r="AH370" s="551"/>
      <c r="AI370" s="551" t="s">
        <v>709</v>
      </c>
      <c r="AJ370" s="551"/>
      <c r="AK370" s="551"/>
      <c r="AL370" s="551"/>
      <c r="AM370" s="551"/>
      <c r="AN370" s="551"/>
      <c r="AO370" s="551"/>
      <c r="AP370" s="551"/>
      <c r="AQ370" s="551"/>
      <c r="AR370" s="551"/>
      <c r="AS370" s="551"/>
      <c r="AT370" s="551"/>
      <c r="AU370" s="551"/>
      <c r="AV370" s="551"/>
      <c r="AW370" s="551"/>
      <c r="AX370" s="551"/>
      <c r="AY370" s="551"/>
      <c r="AZ370" s="551"/>
      <c r="BA370" s="551"/>
      <c r="BB370" s="551"/>
      <c r="BC370" s="551"/>
      <c r="BD370" s="551"/>
      <c r="BE370" s="551"/>
      <c r="BF370" s="551"/>
      <c r="BG370" s="551"/>
      <c r="BH370" s="551"/>
      <c r="BI370" s="551"/>
      <c r="BJ370" s="551"/>
      <c r="BK370" s="551"/>
      <c r="BL370" s="551"/>
      <c r="BM370" s="551"/>
      <c r="BN370" s="551"/>
      <c r="BO370" s="551"/>
      <c r="BP370" s="551"/>
      <c r="BQ370" s="551"/>
      <c r="BR370" s="551"/>
      <c r="BS370" s="551"/>
      <c r="BT370" s="551"/>
      <c r="BU370" s="551"/>
    </row>
    <row r="371" spans="1:73" ht="21">
      <c r="A371" s="150"/>
      <c r="B371" s="150"/>
      <c r="C371" s="150"/>
      <c r="D371" s="150"/>
      <c r="E371" s="150"/>
      <c r="F371" s="150"/>
      <c r="G371" s="150"/>
      <c r="H371" s="150"/>
      <c r="I371" s="552"/>
      <c r="J371" s="553"/>
      <c r="K371" s="553"/>
      <c r="L371" s="553"/>
      <c r="M371" s="553"/>
      <c r="N371" s="553"/>
      <c r="O371" s="553"/>
      <c r="P371" s="553"/>
      <c r="Q371" s="553"/>
      <c r="R371" s="553"/>
      <c r="S371" s="553"/>
      <c r="T371" s="553"/>
      <c r="U371" s="554"/>
      <c r="V371" s="552"/>
      <c r="W371" s="553"/>
      <c r="X371" s="553"/>
      <c r="Y371" s="553"/>
      <c r="Z371" s="553"/>
      <c r="AA371" s="553"/>
      <c r="AB371" s="553"/>
      <c r="AC371" s="553"/>
      <c r="AD371" s="553"/>
      <c r="AE371" s="553"/>
      <c r="AF371" s="553"/>
      <c r="AG371" s="553"/>
      <c r="AH371" s="554"/>
      <c r="AI371" s="556"/>
      <c r="AJ371" s="557"/>
      <c r="AK371" s="557"/>
      <c r="AL371" s="557"/>
      <c r="AM371" s="557"/>
      <c r="AN371" s="557"/>
      <c r="AO371" s="557"/>
      <c r="AP371" s="557"/>
      <c r="AQ371" s="557"/>
      <c r="AR371" s="557"/>
      <c r="AS371" s="557"/>
      <c r="AT371" s="557"/>
      <c r="AU371" s="557"/>
      <c r="AV371" s="557"/>
      <c r="AW371" s="557"/>
      <c r="AX371" s="557"/>
      <c r="AY371" s="557"/>
      <c r="AZ371" s="557"/>
      <c r="BA371" s="557"/>
      <c r="BB371" s="557"/>
      <c r="BC371" s="557"/>
      <c r="BD371" s="557"/>
      <c r="BE371" s="557"/>
      <c r="BF371" s="557"/>
      <c r="BG371" s="557"/>
      <c r="BH371" s="557"/>
      <c r="BI371" s="557"/>
      <c r="BJ371" s="557"/>
      <c r="BK371" s="557"/>
      <c r="BL371" s="557"/>
      <c r="BM371" s="557"/>
      <c r="BN371" s="557"/>
      <c r="BO371" s="557"/>
      <c r="BP371" s="557"/>
      <c r="BQ371" s="557"/>
      <c r="BR371" s="557"/>
      <c r="BS371" s="557"/>
      <c r="BT371" s="557"/>
      <c r="BU371" s="558"/>
    </row>
    <row r="372" spans="1:73" ht="21">
      <c r="A372" s="150"/>
      <c r="B372" s="150"/>
      <c r="C372" s="150"/>
      <c r="D372" s="150"/>
      <c r="E372" s="150"/>
      <c r="F372" s="150"/>
      <c r="G372" s="150"/>
      <c r="H372" s="150"/>
      <c r="I372" s="529"/>
      <c r="J372" s="530"/>
      <c r="K372" s="530"/>
      <c r="L372" s="530"/>
      <c r="M372" s="530"/>
      <c r="N372" s="530"/>
      <c r="O372" s="530"/>
      <c r="P372" s="530"/>
      <c r="Q372" s="530"/>
      <c r="R372" s="530"/>
      <c r="S372" s="530"/>
      <c r="T372" s="530"/>
      <c r="U372" s="531"/>
      <c r="V372" s="529"/>
      <c r="W372" s="530"/>
      <c r="X372" s="530"/>
      <c r="Y372" s="530"/>
      <c r="Z372" s="530"/>
      <c r="AA372" s="530"/>
      <c r="AB372" s="530"/>
      <c r="AC372" s="530"/>
      <c r="AD372" s="530"/>
      <c r="AE372" s="530"/>
      <c r="AF372" s="530"/>
      <c r="AG372" s="530"/>
      <c r="AH372" s="531"/>
      <c r="AI372" s="532"/>
      <c r="AJ372" s="533"/>
      <c r="AK372" s="533"/>
      <c r="AL372" s="533"/>
      <c r="AM372" s="533"/>
      <c r="AN372" s="533"/>
      <c r="AO372" s="533"/>
      <c r="AP372" s="533"/>
      <c r="AQ372" s="533"/>
      <c r="AR372" s="533"/>
      <c r="AS372" s="533"/>
      <c r="AT372" s="533"/>
      <c r="AU372" s="533"/>
      <c r="AV372" s="533"/>
      <c r="AW372" s="533"/>
      <c r="AX372" s="533"/>
      <c r="AY372" s="533"/>
      <c r="AZ372" s="533"/>
      <c r="BA372" s="533"/>
      <c r="BB372" s="533"/>
      <c r="BC372" s="533"/>
      <c r="BD372" s="533"/>
      <c r="BE372" s="533"/>
      <c r="BF372" s="533"/>
      <c r="BG372" s="533"/>
      <c r="BH372" s="533"/>
      <c r="BI372" s="533"/>
      <c r="BJ372" s="533"/>
      <c r="BK372" s="533"/>
      <c r="BL372" s="533"/>
      <c r="BM372" s="533"/>
      <c r="BN372" s="533"/>
      <c r="BO372" s="533"/>
      <c r="BP372" s="533"/>
      <c r="BQ372" s="533"/>
      <c r="BR372" s="533"/>
      <c r="BS372" s="533"/>
      <c r="BT372" s="533"/>
      <c r="BU372" s="534"/>
    </row>
    <row r="373" spans="1:73" ht="21">
      <c r="A373" s="150"/>
      <c r="B373" s="150"/>
      <c r="C373" s="150"/>
      <c r="D373" s="150"/>
      <c r="E373" s="150"/>
      <c r="F373" s="150"/>
      <c r="G373" s="150"/>
      <c r="H373" s="150"/>
      <c r="I373" s="529"/>
      <c r="J373" s="530"/>
      <c r="K373" s="530"/>
      <c r="L373" s="530"/>
      <c r="M373" s="530"/>
      <c r="N373" s="530"/>
      <c r="O373" s="530"/>
      <c r="P373" s="530"/>
      <c r="Q373" s="530"/>
      <c r="R373" s="530"/>
      <c r="S373" s="530"/>
      <c r="T373" s="530"/>
      <c r="U373" s="531"/>
      <c r="V373" s="529"/>
      <c r="W373" s="530"/>
      <c r="X373" s="530"/>
      <c r="Y373" s="530"/>
      <c r="Z373" s="530"/>
      <c r="AA373" s="530"/>
      <c r="AB373" s="530"/>
      <c r="AC373" s="530"/>
      <c r="AD373" s="530"/>
      <c r="AE373" s="530"/>
      <c r="AF373" s="530"/>
      <c r="AG373" s="530"/>
      <c r="AH373" s="531"/>
      <c r="AI373" s="532"/>
      <c r="AJ373" s="533"/>
      <c r="AK373" s="533"/>
      <c r="AL373" s="533"/>
      <c r="AM373" s="533"/>
      <c r="AN373" s="533"/>
      <c r="AO373" s="533"/>
      <c r="AP373" s="533"/>
      <c r="AQ373" s="533"/>
      <c r="AR373" s="533"/>
      <c r="AS373" s="533"/>
      <c r="AT373" s="533"/>
      <c r="AU373" s="533"/>
      <c r="AV373" s="533"/>
      <c r="AW373" s="533"/>
      <c r="AX373" s="533"/>
      <c r="AY373" s="533"/>
      <c r="AZ373" s="533"/>
      <c r="BA373" s="533"/>
      <c r="BB373" s="533"/>
      <c r="BC373" s="533"/>
      <c r="BD373" s="533"/>
      <c r="BE373" s="533"/>
      <c r="BF373" s="533"/>
      <c r="BG373" s="533"/>
      <c r="BH373" s="533"/>
      <c r="BI373" s="533"/>
      <c r="BJ373" s="533"/>
      <c r="BK373" s="533"/>
      <c r="BL373" s="533"/>
      <c r="BM373" s="533"/>
      <c r="BN373" s="533"/>
      <c r="BO373" s="533"/>
      <c r="BP373" s="533"/>
      <c r="BQ373" s="533"/>
      <c r="BR373" s="533"/>
      <c r="BS373" s="533"/>
      <c r="BT373" s="533"/>
      <c r="BU373" s="534"/>
    </row>
    <row r="374" spans="1:73" ht="21">
      <c r="A374" s="150"/>
      <c r="B374" s="150"/>
      <c r="C374" s="150"/>
      <c r="D374" s="150"/>
      <c r="E374" s="150"/>
      <c r="F374" s="150"/>
      <c r="G374" s="150"/>
      <c r="H374" s="150"/>
      <c r="I374" s="529"/>
      <c r="J374" s="530"/>
      <c r="K374" s="530"/>
      <c r="L374" s="530"/>
      <c r="M374" s="530"/>
      <c r="N374" s="530"/>
      <c r="O374" s="530"/>
      <c r="P374" s="530"/>
      <c r="Q374" s="530"/>
      <c r="R374" s="530"/>
      <c r="S374" s="530"/>
      <c r="T374" s="530"/>
      <c r="U374" s="531"/>
      <c r="V374" s="529"/>
      <c r="W374" s="530"/>
      <c r="X374" s="530"/>
      <c r="Y374" s="530"/>
      <c r="Z374" s="530"/>
      <c r="AA374" s="530"/>
      <c r="AB374" s="530"/>
      <c r="AC374" s="530"/>
      <c r="AD374" s="530"/>
      <c r="AE374" s="530"/>
      <c r="AF374" s="530"/>
      <c r="AG374" s="530"/>
      <c r="AH374" s="531"/>
      <c r="AI374" s="532"/>
      <c r="AJ374" s="533"/>
      <c r="AK374" s="533"/>
      <c r="AL374" s="533"/>
      <c r="AM374" s="533"/>
      <c r="AN374" s="533"/>
      <c r="AO374" s="533"/>
      <c r="AP374" s="533"/>
      <c r="AQ374" s="533"/>
      <c r="AR374" s="533"/>
      <c r="AS374" s="533"/>
      <c r="AT374" s="533"/>
      <c r="AU374" s="533"/>
      <c r="AV374" s="533"/>
      <c r="AW374" s="533"/>
      <c r="AX374" s="533"/>
      <c r="AY374" s="533"/>
      <c r="AZ374" s="533"/>
      <c r="BA374" s="533"/>
      <c r="BB374" s="533"/>
      <c r="BC374" s="533"/>
      <c r="BD374" s="533"/>
      <c r="BE374" s="533"/>
      <c r="BF374" s="533"/>
      <c r="BG374" s="533"/>
      <c r="BH374" s="533"/>
      <c r="BI374" s="533"/>
      <c r="BJ374" s="533"/>
      <c r="BK374" s="533"/>
      <c r="BL374" s="533"/>
      <c r="BM374" s="533"/>
      <c r="BN374" s="533"/>
      <c r="BO374" s="533"/>
      <c r="BP374" s="533"/>
      <c r="BQ374" s="533"/>
      <c r="BR374" s="533"/>
      <c r="BS374" s="533"/>
      <c r="BT374" s="533"/>
      <c r="BU374" s="534"/>
    </row>
    <row r="375" spans="1:73" ht="21">
      <c r="A375" s="150"/>
      <c r="B375" s="150"/>
      <c r="C375" s="150"/>
      <c r="D375" s="150"/>
      <c r="E375" s="150"/>
      <c r="F375" s="150"/>
      <c r="G375" s="150"/>
      <c r="H375" s="150"/>
      <c r="I375" s="529"/>
      <c r="J375" s="530"/>
      <c r="K375" s="530"/>
      <c r="L375" s="530"/>
      <c r="M375" s="530"/>
      <c r="N375" s="530"/>
      <c r="O375" s="530"/>
      <c r="P375" s="530"/>
      <c r="Q375" s="530"/>
      <c r="R375" s="530"/>
      <c r="S375" s="530"/>
      <c r="T375" s="530"/>
      <c r="U375" s="531"/>
      <c r="V375" s="529"/>
      <c r="W375" s="530"/>
      <c r="X375" s="530"/>
      <c r="Y375" s="530"/>
      <c r="Z375" s="530"/>
      <c r="AA375" s="530"/>
      <c r="AB375" s="530"/>
      <c r="AC375" s="530"/>
      <c r="AD375" s="530"/>
      <c r="AE375" s="530"/>
      <c r="AF375" s="530"/>
      <c r="AG375" s="530"/>
      <c r="AH375" s="531"/>
      <c r="AI375" s="532"/>
      <c r="AJ375" s="533"/>
      <c r="AK375" s="533"/>
      <c r="AL375" s="533"/>
      <c r="AM375" s="533"/>
      <c r="AN375" s="533"/>
      <c r="AO375" s="533"/>
      <c r="AP375" s="533"/>
      <c r="AQ375" s="533"/>
      <c r="AR375" s="533"/>
      <c r="AS375" s="533"/>
      <c r="AT375" s="533"/>
      <c r="AU375" s="533"/>
      <c r="AV375" s="533"/>
      <c r="AW375" s="533"/>
      <c r="AX375" s="533"/>
      <c r="AY375" s="533"/>
      <c r="AZ375" s="533"/>
      <c r="BA375" s="533"/>
      <c r="BB375" s="533"/>
      <c r="BC375" s="533"/>
      <c r="BD375" s="533"/>
      <c r="BE375" s="533"/>
      <c r="BF375" s="533"/>
      <c r="BG375" s="533"/>
      <c r="BH375" s="533"/>
      <c r="BI375" s="533"/>
      <c r="BJ375" s="533"/>
      <c r="BK375" s="533"/>
      <c r="BL375" s="533"/>
      <c r="BM375" s="533"/>
      <c r="BN375" s="533"/>
      <c r="BO375" s="533"/>
      <c r="BP375" s="533"/>
      <c r="BQ375" s="533"/>
      <c r="BR375" s="533"/>
      <c r="BS375" s="533"/>
      <c r="BT375" s="533"/>
      <c r="BU375" s="534"/>
    </row>
    <row r="376" spans="1:73" ht="21">
      <c r="A376" s="150"/>
      <c r="B376" s="150"/>
      <c r="C376" s="150"/>
      <c r="D376" s="150"/>
      <c r="E376" s="150"/>
      <c r="F376" s="150"/>
      <c r="G376" s="150"/>
      <c r="H376" s="150"/>
      <c r="I376" s="529"/>
      <c r="J376" s="530"/>
      <c r="K376" s="530"/>
      <c r="L376" s="530"/>
      <c r="M376" s="530"/>
      <c r="N376" s="530"/>
      <c r="O376" s="530"/>
      <c r="P376" s="530"/>
      <c r="Q376" s="530"/>
      <c r="R376" s="530"/>
      <c r="S376" s="530"/>
      <c r="T376" s="530"/>
      <c r="U376" s="531"/>
      <c r="V376" s="529"/>
      <c r="W376" s="530"/>
      <c r="X376" s="530"/>
      <c r="Y376" s="530"/>
      <c r="Z376" s="530"/>
      <c r="AA376" s="530"/>
      <c r="AB376" s="530"/>
      <c r="AC376" s="530"/>
      <c r="AD376" s="530"/>
      <c r="AE376" s="530"/>
      <c r="AF376" s="530"/>
      <c r="AG376" s="530"/>
      <c r="AH376" s="531"/>
      <c r="AI376" s="532"/>
      <c r="AJ376" s="533"/>
      <c r="AK376" s="533"/>
      <c r="AL376" s="533"/>
      <c r="AM376" s="533"/>
      <c r="AN376" s="533"/>
      <c r="AO376" s="533"/>
      <c r="AP376" s="533"/>
      <c r="AQ376" s="533"/>
      <c r="AR376" s="533"/>
      <c r="AS376" s="533"/>
      <c r="AT376" s="533"/>
      <c r="AU376" s="533"/>
      <c r="AV376" s="533"/>
      <c r="AW376" s="533"/>
      <c r="AX376" s="533"/>
      <c r="AY376" s="533"/>
      <c r="AZ376" s="533"/>
      <c r="BA376" s="533"/>
      <c r="BB376" s="533"/>
      <c r="BC376" s="533"/>
      <c r="BD376" s="533"/>
      <c r="BE376" s="533"/>
      <c r="BF376" s="533"/>
      <c r="BG376" s="533"/>
      <c r="BH376" s="533"/>
      <c r="BI376" s="533"/>
      <c r="BJ376" s="533"/>
      <c r="BK376" s="533"/>
      <c r="BL376" s="533"/>
      <c r="BM376" s="533"/>
      <c r="BN376" s="533"/>
      <c r="BO376" s="533"/>
      <c r="BP376" s="533"/>
      <c r="BQ376" s="533"/>
      <c r="BR376" s="533"/>
      <c r="BS376" s="533"/>
      <c r="BT376" s="533"/>
      <c r="BU376" s="534"/>
    </row>
    <row r="377" spans="1:73" ht="21">
      <c r="A377" s="150"/>
      <c r="B377" s="150"/>
      <c r="C377" s="150"/>
      <c r="D377" s="150"/>
      <c r="E377" s="150"/>
      <c r="F377" s="150"/>
      <c r="G377" s="150"/>
      <c r="H377" s="150"/>
      <c r="I377" s="529"/>
      <c r="J377" s="530"/>
      <c r="K377" s="530"/>
      <c r="L377" s="530"/>
      <c r="M377" s="530"/>
      <c r="N377" s="530"/>
      <c r="O377" s="530"/>
      <c r="P377" s="530"/>
      <c r="Q377" s="530"/>
      <c r="R377" s="530"/>
      <c r="S377" s="530"/>
      <c r="T377" s="530"/>
      <c r="U377" s="531"/>
      <c r="V377" s="529"/>
      <c r="W377" s="530"/>
      <c r="X377" s="530"/>
      <c r="Y377" s="530"/>
      <c r="Z377" s="530"/>
      <c r="AA377" s="530"/>
      <c r="AB377" s="530"/>
      <c r="AC377" s="530"/>
      <c r="AD377" s="530"/>
      <c r="AE377" s="530"/>
      <c r="AF377" s="530"/>
      <c r="AG377" s="530"/>
      <c r="AH377" s="531"/>
      <c r="AI377" s="532"/>
      <c r="AJ377" s="533"/>
      <c r="AK377" s="533"/>
      <c r="AL377" s="533"/>
      <c r="AM377" s="533"/>
      <c r="AN377" s="533"/>
      <c r="AO377" s="533"/>
      <c r="AP377" s="533"/>
      <c r="AQ377" s="533"/>
      <c r="AR377" s="533"/>
      <c r="AS377" s="533"/>
      <c r="AT377" s="533"/>
      <c r="AU377" s="533"/>
      <c r="AV377" s="533"/>
      <c r="AW377" s="533"/>
      <c r="AX377" s="533"/>
      <c r="AY377" s="533"/>
      <c r="AZ377" s="533"/>
      <c r="BA377" s="533"/>
      <c r="BB377" s="533"/>
      <c r="BC377" s="533"/>
      <c r="BD377" s="533"/>
      <c r="BE377" s="533"/>
      <c r="BF377" s="533"/>
      <c r="BG377" s="533"/>
      <c r="BH377" s="533"/>
      <c r="BI377" s="533"/>
      <c r="BJ377" s="533"/>
      <c r="BK377" s="533"/>
      <c r="BL377" s="533"/>
      <c r="BM377" s="533"/>
      <c r="BN377" s="533"/>
      <c r="BO377" s="533"/>
      <c r="BP377" s="533"/>
      <c r="BQ377" s="533"/>
      <c r="BR377" s="533"/>
      <c r="BS377" s="533"/>
      <c r="BT377" s="533"/>
      <c r="BU377" s="534"/>
    </row>
    <row r="378" spans="1:73" ht="21">
      <c r="A378" s="150"/>
      <c r="B378" s="150"/>
      <c r="C378" s="150"/>
      <c r="D378" s="150"/>
      <c r="E378" s="150"/>
      <c r="F378" s="150"/>
      <c r="G378" s="150"/>
      <c r="H378" s="150"/>
      <c r="I378" s="529"/>
      <c r="J378" s="530"/>
      <c r="K378" s="530"/>
      <c r="L378" s="530"/>
      <c r="M378" s="530"/>
      <c r="N378" s="530"/>
      <c r="O378" s="530"/>
      <c r="P378" s="530"/>
      <c r="Q378" s="530"/>
      <c r="R378" s="530"/>
      <c r="S378" s="530"/>
      <c r="T378" s="530"/>
      <c r="U378" s="531"/>
      <c r="V378" s="529"/>
      <c r="W378" s="530"/>
      <c r="X378" s="530"/>
      <c r="Y378" s="530"/>
      <c r="Z378" s="530"/>
      <c r="AA378" s="530"/>
      <c r="AB378" s="530"/>
      <c r="AC378" s="530"/>
      <c r="AD378" s="530"/>
      <c r="AE378" s="530"/>
      <c r="AF378" s="530"/>
      <c r="AG378" s="530"/>
      <c r="AH378" s="531"/>
      <c r="AI378" s="532"/>
      <c r="AJ378" s="533"/>
      <c r="AK378" s="533"/>
      <c r="AL378" s="533"/>
      <c r="AM378" s="533"/>
      <c r="AN378" s="533"/>
      <c r="AO378" s="533"/>
      <c r="AP378" s="533"/>
      <c r="AQ378" s="533"/>
      <c r="AR378" s="533"/>
      <c r="AS378" s="533"/>
      <c r="AT378" s="533"/>
      <c r="AU378" s="533"/>
      <c r="AV378" s="533"/>
      <c r="AW378" s="533"/>
      <c r="AX378" s="533"/>
      <c r="AY378" s="533"/>
      <c r="AZ378" s="533"/>
      <c r="BA378" s="533"/>
      <c r="BB378" s="533"/>
      <c r="BC378" s="533"/>
      <c r="BD378" s="533"/>
      <c r="BE378" s="533"/>
      <c r="BF378" s="533"/>
      <c r="BG378" s="533"/>
      <c r="BH378" s="533"/>
      <c r="BI378" s="533"/>
      <c r="BJ378" s="533"/>
      <c r="BK378" s="533"/>
      <c r="BL378" s="533"/>
      <c r="BM378" s="533"/>
      <c r="BN378" s="533"/>
      <c r="BO378" s="533"/>
      <c r="BP378" s="533"/>
      <c r="BQ378" s="533"/>
      <c r="BR378" s="533"/>
      <c r="BS378" s="533"/>
      <c r="BT378" s="533"/>
      <c r="BU378" s="534"/>
    </row>
    <row r="379" spans="1:73" ht="21">
      <c r="A379" s="150"/>
      <c r="B379" s="150"/>
      <c r="C379" s="150"/>
      <c r="D379" s="150"/>
      <c r="E379" s="150"/>
      <c r="F379" s="150"/>
      <c r="G379" s="150"/>
      <c r="H379" s="150"/>
      <c r="I379" s="529"/>
      <c r="J379" s="530"/>
      <c r="K379" s="530"/>
      <c r="L379" s="530"/>
      <c r="M379" s="530"/>
      <c r="N379" s="530"/>
      <c r="O379" s="530"/>
      <c r="P379" s="530"/>
      <c r="Q379" s="530"/>
      <c r="R379" s="530"/>
      <c r="S379" s="530"/>
      <c r="T379" s="530"/>
      <c r="U379" s="531"/>
      <c r="V379" s="529"/>
      <c r="W379" s="530"/>
      <c r="X379" s="530"/>
      <c r="Y379" s="530"/>
      <c r="Z379" s="530"/>
      <c r="AA379" s="530"/>
      <c r="AB379" s="530"/>
      <c r="AC379" s="530"/>
      <c r="AD379" s="530"/>
      <c r="AE379" s="530"/>
      <c r="AF379" s="530"/>
      <c r="AG379" s="530"/>
      <c r="AH379" s="531"/>
      <c r="AI379" s="532"/>
      <c r="AJ379" s="533"/>
      <c r="AK379" s="533"/>
      <c r="AL379" s="533"/>
      <c r="AM379" s="533"/>
      <c r="AN379" s="533"/>
      <c r="AO379" s="533"/>
      <c r="AP379" s="533"/>
      <c r="AQ379" s="533"/>
      <c r="AR379" s="533"/>
      <c r="AS379" s="533"/>
      <c r="AT379" s="533"/>
      <c r="AU379" s="533"/>
      <c r="AV379" s="533"/>
      <c r="AW379" s="533"/>
      <c r="AX379" s="533"/>
      <c r="AY379" s="533"/>
      <c r="AZ379" s="533"/>
      <c r="BA379" s="533"/>
      <c r="BB379" s="533"/>
      <c r="BC379" s="533"/>
      <c r="BD379" s="533"/>
      <c r="BE379" s="533"/>
      <c r="BF379" s="533"/>
      <c r="BG379" s="533"/>
      <c r="BH379" s="533"/>
      <c r="BI379" s="533"/>
      <c r="BJ379" s="533"/>
      <c r="BK379" s="533"/>
      <c r="BL379" s="533"/>
      <c r="BM379" s="533"/>
      <c r="BN379" s="533"/>
      <c r="BO379" s="533"/>
      <c r="BP379" s="533"/>
      <c r="BQ379" s="533"/>
      <c r="BR379" s="533"/>
      <c r="BS379" s="533"/>
      <c r="BT379" s="533"/>
      <c r="BU379" s="534"/>
    </row>
    <row r="380" spans="1:73" ht="21">
      <c r="A380" s="150"/>
      <c r="B380" s="150"/>
      <c r="C380" s="150"/>
      <c r="D380" s="150"/>
      <c r="E380" s="150"/>
      <c r="F380" s="150"/>
      <c r="G380" s="150"/>
      <c r="H380" s="150"/>
      <c r="I380" s="529"/>
      <c r="J380" s="530"/>
      <c r="K380" s="530"/>
      <c r="L380" s="530"/>
      <c r="M380" s="530"/>
      <c r="N380" s="530"/>
      <c r="O380" s="530"/>
      <c r="P380" s="530"/>
      <c r="Q380" s="530"/>
      <c r="R380" s="530"/>
      <c r="S380" s="530"/>
      <c r="T380" s="530"/>
      <c r="U380" s="531"/>
      <c r="V380" s="529"/>
      <c r="W380" s="530"/>
      <c r="X380" s="530"/>
      <c r="Y380" s="530"/>
      <c r="Z380" s="530"/>
      <c r="AA380" s="530"/>
      <c r="AB380" s="530"/>
      <c r="AC380" s="530"/>
      <c r="AD380" s="530"/>
      <c r="AE380" s="530"/>
      <c r="AF380" s="530"/>
      <c r="AG380" s="530"/>
      <c r="AH380" s="531"/>
      <c r="AI380" s="532"/>
      <c r="AJ380" s="533"/>
      <c r="AK380" s="533"/>
      <c r="AL380" s="533"/>
      <c r="AM380" s="533"/>
      <c r="AN380" s="533"/>
      <c r="AO380" s="533"/>
      <c r="AP380" s="533"/>
      <c r="AQ380" s="533"/>
      <c r="AR380" s="533"/>
      <c r="AS380" s="533"/>
      <c r="AT380" s="533"/>
      <c r="AU380" s="533"/>
      <c r="AV380" s="533"/>
      <c r="AW380" s="533"/>
      <c r="AX380" s="533"/>
      <c r="AY380" s="533"/>
      <c r="AZ380" s="533"/>
      <c r="BA380" s="533"/>
      <c r="BB380" s="533"/>
      <c r="BC380" s="533"/>
      <c r="BD380" s="533"/>
      <c r="BE380" s="533"/>
      <c r="BF380" s="533"/>
      <c r="BG380" s="533"/>
      <c r="BH380" s="533"/>
      <c r="BI380" s="533"/>
      <c r="BJ380" s="533"/>
      <c r="BK380" s="533"/>
      <c r="BL380" s="533"/>
      <c r="BM380" s="533"/>
      <c r="BN380" s="533"/>
      <c r="BO380" s="533"/>
      <c r="BP380" s="533"/>
      <c r="BQ380" s="533"/>
      <c r="BR380" s="533"/>
      <c r="BS380" s="533"/>
      <c r="BT380" s="533"/>
      <c r="BU380" s="534"/>
    </row>
    <row r="381" spans="1:73" ht="21">
      <c r="A381" s="150"/>
      <c r="B381" s="150"/>
      <c r="C381" s="150"/>
      <c r="D381" s="150"/>
      <c r="E381" s="150"/>
      <c r="F381" s="150"/>
      <c r="G381" s="150"/>
      <c r="H381" s="150"/>
      <c r="I381" s="529"/>
      <c r="J381" s="530"/>
      <c r="K381" s="530"/>
      <c r="L381" s="530"/>
      <c r="M381" s="530"/>
      <c r="N381" s="530"/>
      <c r="O381" s="530"/>
      <c r="P381" s="530"/>
      <c r="Q381" s="530"/>
      <c r="R381" s="530"/>
      <c r="S381" s="530"/>
      <c r="T381" s="530"/>
      <c r="U381" s="531"/>
      <c r="V381" s="529"/>
      <c r="W381" s="530"/>
      <c r="X381" s="530"/>
      <c r="Y381" s="530"/>
      <c r="Z381" s="530"/>
      <c r="AA381" s="530"/>
      <c r="AB381" s="530"/>
      <c r="AC381" s="530"/>
      <c r="AD381" s="530"/>
      <c r="AE381" s="530"/>
      <c r="AF381" s="530"/>
      <c r="AG381" s="530"/>
      <c r="AH381" s="531"/>
      <c r="AI381" s="532"/>
      <c r="AJ381" s="533"/>
      <c r="AK381" s="533"/>
      <c r="AL381" s="533"/>
      <c r="AM381" s="533"/>
      <c r="AN381" s="533"/>
      <c r="AO381" s="533"/>
      <c r="AP381" s="533"/>
      <c r="AQ381" s="533"/>
      <c r="AR381" s="533"/>
      <c r="AS381" s="533"/>
      <c r="AT381" s="533"/>
      <c r="AU381" s="533"/>
      <c r="AV381" s="533"/>
      <c r="AW381" s="533"/>
      <c r="AX381" s="533"/>
      <c r="AY381" s="533"/>
      <c r="AZ381" s="533"/>
      <c r="BA381" s="533"/>
      <c r="BB381" s="533"/>
      <c r="BC381" s="533"/>
      <c r="BD381" s="533"/>
      <c r="BE381" s="533"/>
      <c r="BF381" s="533"/>
      <c r="BG381" s="533"/>
      <c r="BH381" s="533"/>
      <c r="BI381" s="533"/>
      <c r="BJ381" s="533"/>
      <c r="BK381" s="533"/>
      <c r="BL381" s="533"/>
      <c r="BM381" s="533"/>
      <c r="BN381" s="533"/>
      <c r="BO381" s="533"/>
      <c r="BP381" s="533"/>
      <c r="BQ381" s="533"/>
      <c r="BR381" s="533"/>
      <c r="BS381" s="533"/>
      <c r="BT381" s="533"/>
      <c r="BU381" s="534"/>
    </row>
    <row r="382" spans="1:73" ht="21">
      <c r="A382" s="150"/>
      <c r="B382" s="150"/>
      <c r="C382" s="150"/>
      <c r="D382" s="150"/>
      <c r="E382" s="150"/>
      <c r="F382" s="150"/>
      <c r="G382" s="150"/>
      <c r="H382" s="150"/>
      <c r="I382" s="529"/>
      <c r="J382" s="530"/>
      <c r="K382" s="530"/>
      <c r="L382" s="530"/>
      <c r="M382" s="530"/>
      <c r="N382" s="530"/>
      <c r="O382" s="530"/>
      <c r="P382" s="530"/>
      <c r="Q382" s="530"/>
      <c r="R382" s="530"/>
      <c r="S382" s="530"/>
      <c r="T382" s="530"/>
      <c r="U382" s="531"/>
      <c r="V382" s="529"/>
      <c r="W382" s="530"/>
      <c r="X382" s="530"/>
      <c r="Y382" s="530"/>
      <c r="Z382" s="530"/>
      <c r="AA382" s="530"/>
      <c r="AB382" s="530"/>
      <c r="AC382" s="530"/>
      <c r="AD382" s="530"/>
      <c r="AE382" s="530"/>
      <c r="AF382" s="530"/>
      <c r="AG382" s="530"/>
      <c r="AH382" s="531"/>
      <c r="AI382" s="532"/>
      <c r="AJ382" s="533"/>
      <c r="AK382" s="533"/>
      <c r="AL382" s="533"/>
      <c r="AM382" s="533"/>
      <c r="AN382" s="533"/>
      <c r="AO382" s="533"/>
      <c r="AP382" s="533"/>
      <c r="AQ382" s="533"/>
      <c r="AR382" s="533"/>
      <c r="AS382" s="533"/>
      <c r="AT382" s="533"/>
      <c r="AU382" s="533"/>
      <c r="AV382" s="533"/>
      <c r="AW382" s="533"/>
      <c r="AX382" s="533"/>
      <c r="AY382" s="533"/>
      <c r="AZ382" s="533"/>
      <c r="BA382" s="533"/>
      <c r="BB382" s="533"/>
      <c r="BC382" s="533"/>
      <c r="BD382" s="533"/>
      <c r="BE382" s="533"/>
      <c r="BF382" s="533"/>
      <c r="BG382" s="533"/>
      <c r="BH382" s="533"/>
      <c r="BI382" s="533"/>
      <c r="BJ382" s="533"/>
      <c r="BK382" s="533"/>
      <c r="BL382" s="533"/>
      <c r="BM382" s="533"/>
      <c r="BN382" s="533"/>
      <c r="BO382" s="533"/>
      <c r="BP382" s="533"/>
      <c r="BQ382" s="533"/>
      <c r="BR382" s="533"/>
      <c r="BS382" s="533"/>
      <c r="BT382" s="533"/>
      <c r="BU382" s="534"/>
    </row>
    <row r="383" spans="1:73" ht="21">
      <c r="A383" s="150"/>
      <c r="B383" s="150"/>
      <c r="C383" s="150"/>
      <c r="D383" s="150"/>
      <c r="E383" s="150"/>
      <c r="F383" s="150"/>
      <c r="G383" s="150"/>
      <c r="H383" s="150"/>
      <c r="I383" s="529"/>
      <c r="J383" s="530"/>
      <c r="K383" s="530"/>
      <c r="L383" s="530"/>
      <c r="M383" s="530"/>
      <c r="N383" s="530"/>
      <c r="O383" s="530"/>
      <c r="P383" s="530"/>
      <c r="Q383" s="530"/>
      <c r="R383" s="530"/>
      <c r="S383" s="530"/>
      <c r="T383" s="530"/>
      <c r="U383" s="531"/>
      <c r="V383" s="529"/>
      <c r="W383" s="530"/>
      <c r="X383" s="530"/>
      <c r="Y383" s="530"/>
      <c r="Z383" s="530"/>
      <c r="AA383" s="530"/>
      <c r="AB383" s="530"/>
      <c r="AC383" s="530"/>
      <c r="AD383" s="530"/>
      <c r="AE383" s="530"/>
      <c r="AF383" s="530"/>
      <c r="AG383" s="530"/>
      <c r="AH383" s="531"/>
      <c r="AI383" s="532"/>
      <c r="AJ383" s="533"/>
      <c r="AK383" s="533"/>
      <c r="AL383" s="533"/>
      <c r="AM383" s="533"/>
      <c r="AN383" s="533"/>
      <c r="AO383" s="533"/>
      <c r="AP383" s="533"/>
      <c r="AQ383" s="533"/>
      <c r="AR383" s="533"/>
      <c r="AS383" s="533"/>
      <c r="AT383" s="533"/>
      <c r="AU383" s="533"/>
      <c r="AV383" s="533"/>
      <c r="AW383" s="533"/>
      <c r="AX383" s="533"/>
      <c r="AY383" s="533"/>
      <c r="AZ383" s="533"/>
      <c r="BA383" s="533"/>
      <c r="BB383" s="533"/>
      <c r="BC383" s="533"/>
      <c r="BD383" s="533"/>
      <c r="BE383" s="533"/>
      <c r="BF383" s="533"/>
      <c r="BG383" s="533"/>
      <c r="BH383" s="533"/>
      <c r="BI383" s="533"/>
      <c r="BJ383" s="533"/>
      <c r="BK383" s="533"/>
      <c r="BL383" s="533"/>
      <c r="BM383" s="533"/>
      <c r="BN383" s="533"/>
      <c r="BO383" s="533"/>
      <c r="BP383" s="533"/>
      <c r="BQ383" s="533"/>
      <c r="BR383" s="533"/>
      <c r="BS383" s="533"/>
      <c r="BT383" s="533"/>
      <c r="BU383" s="534"/>
    </row>
    <row r="384" spans="1:73" ht="21">
      <c r="A384" s="150"/>
      <c r="B384" s="150"/>
      <c r="C384" s="150"/>
      <c r="D384" s="150"/>
      <c r="E384" s="150"/>
      <c r="F384" s="150"/>
      <c r="G384" s="150"/>
      <c r="H384" s="150"/>
      <c r="I384" s="529"/>
      <c r="J384" s="530"/>
      <c r="K384" s="530"/>
      <c r="L384" s="530"/>
      <c r="M384" s="530"/>
      <c r="N384" s="530"/>
      <c r="O384" s="530"/>
      <c r="P384" s="530"/>
      <c r="Q384" s="530"/>
      <c r="R384" s="530"/>
      <c r="S384" s="530"/>
      <c r="T384" s="530"/>
      <c r="U384" s="531"/>
      <c r="V384" s="529"/>
      <c r="W384" s="530"/>
      <c r="X384" s="530"/>
      <c r="Y384" s="530"/>
      <c r="Z384" s="530"/>
      <c r="AA384" s="530"/>
      <c r="AB384" s="530"/>
      <c r="AC384" s="530"/>
      <c r="AD384" s="530"/>
      <c r="AE384" s="530"/>
      <c r="AF384" s="530"/>
      <c r="AG384" s="530"/>
      <c r="AH384" s="531"/>
      <c r="AI384" s="532"/>
      <c r="AJ384" s="533"/>
      <c r="AK384" s="533"/>
      <c r="AL384" s="533"/>
      <c r="AM384" s="533"/>
      <c r="AN384" s="533"/>
      <c r="AO384" s="533"/>
      <c r="AP384" s="533"/>
      <c r="AQ384" s="533"/>
      <c r="AR384" s="533"/>
      <c r="AS384" s="533"/>
      <c r="AT384" s="533"/>
      <c r="AU384" s="533"/>
      <c r="AV384" s="533"/>
      <c r="AW384" s="533"/>
      <c r="AX384" s="533"/>
      <c r="AY384" s="533"/>
      <c r="AZ384" s="533"/>
      <c r="BA384" s="533"/>
      <c r="BB384" s="533"/>
      <c r="BC384" s="533"/>
      <c r="BD384" s="533"/>
      <c r="BE384" s="533"/>
      <c r="BF384" s="533"/>
      <c r="BG384" s="533"/>
      <c r="BH384" s="533"/>
      <c r="BI384" s="533"/>
      <c r="BJ384" s="533"/>
      <c r="BK384" s="533"/>
      <c r="BL384" s="533"/>
      <c r="BM384" s="533"/>
      <c r="BN384" s="533"/>
      <c r="BO384" s="533"/>
      <c r="BP384" s="533"/>
      <c r="BQ384" s="533"/>
      <c r="BR384" s="533"/>
      <c r="BS384" s="533"/>
      <c r="BT384" s="533"/>
      <c r="BU384" s="534"/>
    </row>
    <row r="385" spans="1:73" ht="21">
      <c r="A385" s="150"/>
      <c r="B385" s="150"/>
      <c r="C385" s="150"/>
      <c r="D385" s="150"/>
      <c r="E385" s="150"/>
      <c r="F385" s="150"/>
      <c r="G385" s="150"/>
      <c r="H385" s="150"/>
      <c r="I385" s="529"/>
      <c r="J385" s="530"/>
      <c r="K385" s="530"/>
      <c r="L385" s="530"/>
      <c r="M385" s="530"/>
      <c r="N385" s="530"/>
      <c r="O385" s="530"/>
      <c r="P385" s="530"/>
      <c r="Q385" s="530"/>
      <c r="R385" s="530"/>
      <c r="S385" s="530"/>
      <c r="T385" s="530"/>
      <c r="U385" s="531"/>
      <c r="V385" s="529"/>
      <c r="W385" s="530"/>
      <c r="X385" s="530"/>
      <c r="Y385" s="530"/>
      <c r="Z385" s="530"/>
      <c r="AA385" s="530"/>
      <c r="AB385" s="530"/>
      <c r="AC385" s="530"/>
      <c r="AD385" s="530"/>
      <c r="AE385" s="530"/>
      <c r="AF385" s="530"/>
      <c r="AG385" s="530"/>
      <c r="AH385" s="531"/>
      <c r="AI385" s="532"/>
      <c r="AJ385" s="533"/>
      <c r="AK385" s="533"/>
      <c r="AL385" s="533"/>
      <c r="AM385" s="533"/>
      <c r="AN385" s="533"/>
      <c r="AO385" s="533"/>
      <c r="AP385" s="533"/>
      <c r="AQ385" s="533"/>
      <c r="AR385" s="533"/>
      <c r="AS385" s="533"/>
      <c r="AT385" s="533"/>
      <c r="AU385" s="533"/>
      <c r="AV385" s="533"/>
      <c r="AW385" s="533"/>
      <c r="AX385" s="533"/>
      <c r="AY385" s="533"/>
      <c r="AZ385" s="533"/>
      <c r="BA385" s="533"/>
      <c r="BB385" s="533"/>
      <c r="BC385" s="533"/>
      <c r="BD385" s="533"/>
      <c r="BE385" s="533"/>
      <c r="BF385" s="533"/>
      <c r="BG385" s="533"/>
      <c r="BH385" s="533"/>
      <c r="BI385" s="533"/>
      <c r="BJ385" s="533"/>
      <c r="BK385" s="533"/>
      <c r="BL385" s="533"/>
      <c r="BM385" s="533"/>
      <c r="BN385" s="533"/>
      <c r="BO385" s="533"/>
      <c r="BP385" s="533"/>
      <c r="BQ385" s="533"/>
      <c r="BR385" s="533"/>
      <c r="BS385" s="533"/>
      <c r="BT385" s="533"/>
      <c r="BU385" s="534"/>
    </row>
    <row r="386" spans="1:73" ht="21">
      <c r="A386" s="150"/>
      <c r="B386" s="150"/>
      <c r="C386" s="150"/>
      <c r="D386" s="150"/>
      <c r="E386" s="150"/>
      <c r="F386" s="150"/>
      <c r="G386" s="150"/>
      <c r="H386" s="150"/>
      <c r="I386" s="529"/>
      <c r="J386" s="530"/>
      <c r="K386" s="530"/>
      <c r="L386" s="530"/>
      <c r="M386" s="530"/>
      <c r="N386" s="530"/>
      <c r="O386" s="530"/>
      <c r="P386" s="530"/>
      <c r="Q386" s="530"/>
      <c r="R386" s="530"/>
      <c r="S386" s="530"/>
      <c r="T386" s="530"/>
      <c r="U386" s="531"/>
      <c r="V386" s="529"/>
      <c r="W386" s="530"/>
      <c r="X386" s="530"/>
      <c r="Y386" s="530"/>
      <c r="Z386" s="530"/>
      <c r="AA386" s="530"/>
      <c r="AB386" s="530"/>
      <c r="AC386" s="530"/>
      <c r="AD386" s="530"/>
      <c r="AE386" s="530"/>
      <c r="AF386" s="530"/>
      <c r="AG386" s="530"/>
      <c r="AH386" s="531"/>
      <c r="AI386" s="532"/>
      <c r="AJ386" s="533"/>
      <c r="AK386" s="533"/>
      <c r="AL386" s="533"/>
      <c r="AM386" s="533"/>
      <c r="AN386" s="533"/>
      <c r="AO386" s="533"/>
      <c r="AP386" s="533"/>
      <c r="AQ386" s="533"/>
      <c r="AR386" s="533"/>
      <c r="AS386" s="533"/>
      <c r="AT386" s="533"/>
      <c r="AU386" s="533"/>
      <c r="AV386" s="533"/>
      <c r="AW386" s="533"/>
      <c r="AX386" s="533"/>
      <c r="AY386" s="533"/>
      <c r="AZ386" s="533"/>
      <c r="BA386" s="533"/>
      <c r="BB386" s="533"/>
      <c r="BC386" s="533"/>
      <c r="BD386" s="533"/>
      <c r="BE386" s="533"/>
      <c r="BF386" s="533"/>
      <c r="BG386" s="533"/>
      <c r="BH386" s="533"/>
      <c r="BI386" s="533"/>
      <c r="BJ386" s="533"/>
      <c r="BK386" s="533"/>
      <c r="BL386" s="533"/>
      <c r="BM386" s="533"/>
      <c r="BN386" s="533"/>
      <c r="BO386" s="533"/>
      <c r="BP386" s="533"/>
      <c r="BQ386" s="533"/>
      <c r="BR386" s="533"/>
      <c r="BS386" s="533"/>
      <c r="BT386" s="533"/>
      <c r="BU386" s="534"/>
    </row>
    <row r="387" spans="1:73" ht="21">
      <c r="A387" s="150"/>
      <c r="B387" s="150"/>
      <c r="C387" s="150"/>
      <c r="D387" s="150"/>
      <c r="E387" s="150"/>
      <c r="F387" s="150"/>
      <c r="G387" s="150"/>
      <c r="H387" s="150"/>
      <c r="I387" s="529"/>
      <c r="J387" s="530"/>
      <c r="K387" s="530"/>
      <c r="L387" s="530"/>
      <c r="M387" s="530"/>
      <c r="N387" s="530"/>
      <c r="O387" s="530"/>
      <c r="P387" s="530"/>
      <c r="Q387" s="530"/>
      <c r="R387" s="530"/>
      <c r="S387" s="530"/>
      <c r="T387" s="530"/>
      <c r="U387" s="531"/>
      <c r="V387" s="529"/>
      <c r="W387" s="530"/>
      <c r="X387" s="530"/>
      <c r="Y387" s="530"/>
      <c r="Z387" s="530"/>
      <c r="AA387" s="530"/>
      <c r="AB387" s="530"/>
      <c r="AC387" s="530"/>
      <c r="AD387" s="530"/>
      <c r="AE387" s="530"/>
      <c r="AF387" s="530"/>
      <c r="AG387" s="530"/>
      <c r="AH387" s="531"/>
      <c r="AI387" s="532"/>
      <c r="AJ387" s="533"/>
      <c r="AK387" s="533"/>
      <c r="AL387" s="533"/>
      <c r="AM387" s="533"/>
      <c r="AN387" s="533"/>
      <c r="AO387" s="533"/>
      <c r="AP387" s="533"/>
      <c r="AQ387" s="533"/>
      <c r="AR387" s="533"/>
      <c r="AS387" s="533"/>
      <c r="AT387" s="533"/>
      <c r="AU387" s="533"/>
      <c r="AV387" s="533"/>
      <c r="AW387" s="533"/>
      <c r="AX387" s="533"/>
      <c r="AY387" s="533"/>
      <c r="AZ387" s="533"/>
      <c r="BA387" s="533"/>
      <c r="BB387" s="533"/>
      <c r="BC387" s="533"/>
      <c r="BD387" s="533"/>
      <c r="BE387" s="533"/>
      <c r="BF387" s="533"/>
      <c r="BG387" s="533"/>
      <c r="BH387" s="533"/>
      <c r="BI387" s="533"/>
      <c r="BJ387" s="533"/>
      <c r="BK387" s="533"/>
      <c r="BL387" s="533"/>
      <c r="BM387" s="533"/>
      <c r="BN387" s="533"/>
      <c r="BO387" s="533"/>
      <c r="BP387" s="533"/>
      <c r="BQ387" s="533"/>
      <c r="BR387" s="533"/>
      <c r="BS387" s="533"/>
      <c r="BT387" s="533"/>
      <c r="BU387" s="534"/>
    </row>
    <row r="388" spans="1:73" ht="21">
      <c r="A388" s="150"/>
      <c r="B388" s="150"/>
      <c r="C388" s="150"/>
      <c r="D388" s="150"/>
      <c r="E388" s="150"/>
      <c r="F388" s="150"/>
      <c r="G388" s="150"/>
      <c r="H388" s="150"/>
      <c r="I388" s="529"/>
      <c r="J388" s="530"/>
      <c r="K388" s="530"/>
      <c r="L388" s="530"/>
      <c r="M388" s="530"/>
      <c r="N388" s="530"/>
      <c r="O388" s="530"/>
      <c r="P388" s="530"/>
      <c r="Q388" s="530"/>
      <c r="R388" s="530"/>
      <c r="S388" s="530"/>
      <c r="T388" s="530"/>
      <c r="U388" s="531"/>
      <c r="V388" s="529"/>
      <c r="W388" s="530"/>
      <c r="X388" s="530"/>
      <c r="Y388" s="530"/>
      <c r="Z388" s="530"/>
      <c r="AA388" s="530"/>
      <c r="AB388" s="530"/>
      <c r="AC388" s="530"/>
      <c r="AD388" s="530"/>
      <c r="AE388" s="530"/>
      <c r="AF388" s="530"/>
      <c r="AG388" s="530"/>
      <c r="AH388" s="531"/>
      <c r="AI388" s="532"/>
      <c r="AJ388" s="533"/>
      <c r="AK388" s="533"/>
      <c r="AL388" s="533"/>
      <c r="AM388" s="533"/>
      <c r="AN388" s="533"/>
      <c r="AO388" s="533"/>
      <c r="AP388" s="533"/>
      <c r="AQ388" s="533"/>
      <c r="AR388" s="533"/>
      <c r="AS388" s="533"/>
      <c r="AT388" s="533"/>
      <c r="AU388" s="533"/>
      <c r="AV388" s="533"/>
      <c r="AW388" s="533"/>
      <c r="AX388" s="533"/>
      <c r="AY388" s="533"/>
      <c r="AZ388" s="533"/>
      <c r="BA388" s="533"/>
      <c r="BB388" s="533"/>
      <c r="BC388" s="533"/>
      <c r="BD388" s="533"/>
      <c r="BE388" s="533"/>
      <c r="BF388" s="533"/>
      <c r="BG388" s="533"/>
      <c r="BH388" s="533"/>
      <c r="BI388" s="533"/>
      <c r="BJ388" s="533"/>
      <c r="BK388" s="533"/>
      <c r="BL388" s="533"/>
      <c r="BM388" s="533"/>
      <c r="BN388" s="533"/>
      <c r="BO388" s="533"/>
      <c r="BP388" s="533"/>
      <c r="BQ388" s="533"/>
      <c r="BR388" s="533"/>
      <c r="BS388" s="533"/>
      <c r="BT388" s="533"/>
      <c r="BU388" s="534"/>
    </row>
    <row r="389" spans="1:73" ht="21">
      <c r="A389" s="150"/>
      <c r="B389" s="150"/>
      <c r="C389" s="150"/>
      <c r="D389" s="150"/>
      <c r="E389" s="150"/>
      <c r="F389" s="150"/>
      <c r="G389" s="150"/>
      <c r="H389" s="150"/>
      <c r="I389" s="529"/>
      <c r="J389" s="530"/>
      <c r="K389" s="530"/>
      <c r="L389" s="530"/>
      <c r="M389" s="530"/>
      <c r="N389" s="530"/>
      <c r="O389" s="530"/>
      <c r="P389" s="530"/>
      <c r="Q389" s="530"/>
      <c r="R389" s="530"/>
      <c r="S389" s="530"/>
      <c r="T389" s="530"/>
      <c r="U389" s="531"/>
      <c r="V389" s="529"/>
      <c r="W389" s="530"/>
      <c r="X389" s="530"/>
      <c r="Y389" s="530"/>
      <c r="Z389" s="530"/>
      <c r="AA389" s="530"/>
      <c r="AB389" s="530"/>
      <c r="AC389" s="530"/>
      <c r="AD389" s="530"/>
      <c r="AE389" s="530"/>
      <c r="AF389" s="530"/>
      <c r="AG389" s="530"/>
      <c r="AH389" s="531"/>
      <c r="AI389" s="532"/>
      <c r="AJ389" s="533"/>
      <c r="AK389" s="533"/>
      <c r="AL389" s="533"/>
      <c r="AM389" s="533"/>
      <c r="AN389" s="533"/>
      <c r="AO389" s="533"/>
      <c r="AP389" s="533"/>
      <c r="AQ389" s="533"/>
      <c r="AR389" s="533"/>
      <c r="AS389" s="533"/>
      <c r="AT389" s="533"/>
      <c r="AU389" s="533"/>
      <c r="AV389" s="533"/>
      <c r="AW389" s="533"/>
      <c r="AX389" s="533"/>
      <c r="AY389" s="533"/>
      <c r="AZ389" s="533"/>
      <c r="BA389" s="533"/>
      <c r="BB389" s="533"/>
      <c r="BC389" s="533"/>
      <c r="BD389" s="533"/>
      <c r="BE389" s="533"/>
      <c r="BF389" s="533"/>
      <c r="BG389" s="533"/>
      <c r="BH389" s="533"/>
      <c r="BI389" s="533"/>
      <c r="BJ389" s="533"/>
      <c r="BK389" s="533"/>
      <c r="BL389" s="533"/>
      <c r="BM389" s="533"/>
      <c r="BN389" s="533"/>
      <c r="BO389" s="533"/>
      <c r="BP389" s="533"/>
      <c r="BQ389" s="533"/>
      <c r="BR389" s="533"/>
      <c r="BS389" s="533"/>
      <c r="BT389" s="533"/>
      <c r="BU389" s="534"/>
    </row>
    <row r="390" spans="1:73" ht="21">
      <c r="A390" s="150"/>
      <c r="B390" s="150"/>
      <c r="C390" s="150"/>
      <c r="D390" s="150"/>
      <c r="E390" s="150"/>
      <c r="F390" s="150"/>
      <c r="G390" s="150"/>
      <c r="H390" s="150"/>
      <c r="I390" s="529"/>
      <c r="J390" s="530"/>
      <c r="K390" s="530"/>
      <c r="L390" s="530"/>
      <c r="M390" s="530"/>
      <c r="N390" s="530"/>
      <c r="O390" s="530"/>
      <c r="P390" s="530"/>
      <c r="Q390" s="530"/>
      <c r="R390" s="530"/>
      <c r="S390" s="530"/>
      <c r="T390" s="530"/>
      <c r="U390" s="531"/>
      <c r="V390" s="529"/>
      <c r="W390" s="530"/>
      <c r="X390" s="530"/>
      <c r="Y390" s="530"/>
      <c r="Z390" s="530"/>
      <c r="AA390" s="530"/>
      <c r="AB390" s="530"/>
      <c r="AC390" s="530"/>
      <c r="AD390" s="530"/>
      <c r="AE390" s="530"/>
      <c r="AF390" s="530"/>
      <c r="AG390" s="530"/>
      <c r="AH390" s="531"/>
      <c r="AI390" s="532"/>
      <c r="AJ390" s="533"/>
      <c r="AK390" s="533"/>
      <c r="AL390" s="533"/>
      <c r="AM390" s="533"/>
      <c r="AN390" s="533"/>
      <c r="AO390" s="533"/>
      <c r="AP390" s="533"/>
      <c r="AQ390" s="533"/>
      <c r="AR390" s="533"/>
      <c r="AS390" s="533"/>
      <c r="AT390" s="533"/>
      <c r="AU390" s="533"/>
      <c r="AV390" s="533"/>
      <c r="AW390" s="533"/>
      <c r="AX390" s="533"/>
      <c r="AY390" s="533"/>
      <c r="AZ390" s="533"/>
      <c r="BA390" s="533"/>
      <c r="BB390" s="533"/>
      <c r="BC390" s="533"/>
      <c r="BD390" s="533"/>
      <c r="BE390" s="533"/>
      <c r="BF390" s="533"/>
      <c r="BG390" s="533"/>
      <c r="BH390" s="533"/>
      <c r="BI390" s="533"/>
      <c r="BJ390" s="533"/>
      <c r="BK390" s="533"/>
      <c r="BL390" s="533"/>
      <c r="BM390" s="533"/>
      <c r="BN390" s="533"/>
      <c r="BO390" s="533"/>
      <c r="BP390" s="533"/>
      <c r="BQ390" s="533"/>
      <c r="BR390" s="533"/>
      <c r="BS390" s="533"/>
      <c r="BT390" s="533"/>
      <c r="BU390" s="534"/>
    </row>
    <row r="391" spans="1:73" ht="21">
      <c r="A391" s="150"/>
      <c r="B391" s="150"/>
      <c r="C391" s="150"/>
      <c r="D391" s="150"/>
      <c r="E391" s="150"/>
      <c r="F391" s="150"/>
      <c r="G391" s="150"/>
      <c r="H391" s="150"/>
      <c r="I391" s="529"/>
      <c r="J391" s="530"/>
      <c r="K391" s="530"/>
      <c r="L391" s="530"/>
      <c r="M391" s="530"/>
      <c r="N391" s="530"/>
      <c r="O391" s="530"/>
      <c r="P391" s="530"/>
      <c r="Q391" s="530"/>
      <c r="R391" s="530"/>
      <c r="S391" s="530"/>
      <c r="T391" s="530"/>
      <c r="U391" s="531"/>
      <c r="V391" s="529"/>
      <c r="W391" s="530"/>
      <c r="X391" s="530"/>
      <c r="Y391" s="530"/>
      <c r="Z391" s="530"/>
      <c r="AA391" s="530"/>
      <c r="AB391" s="530"/>
      <c r="AC391" s="530"/>
      <c r="AD391" s="530"/>
      <c r="AE391" s="530"/>
      <c r="AF391" s="530"/>
      <c r="AG391" s="530"/>
      <c r="AH391" s="531"/>
      <c r="AI391" s="532"/>
      <c r="AJ391" s="533"/>
      <c r="AK391" s="533"/>
      <c r="AL391" s="533"/>
      <c r="AM391" s="533"/>
      <c r="AN391" s="533"/>
      <c r="AO391" s="533"/>
      <c r="AP391" s="533"/>
      <c r="AQ391" s="533"/>
      <c r="AR391" s="533"/>
      <c r="AS391" s="533"/>
      <c r="AT391" s="533"/>
      <c r="AU391" s="533"/>
      <c r="AV391" s="533"/>
      <c r="AW391" s="533"/>
      <c r="AX391" s="533"/>
      <c r="AY391" s="533"/>
      <c r="AZ391" s="533"/>
      <c r="BA391" s="533"/>
      <c r="BB391" s="533"/>
      <c r="BC391" s="533"/>
      <c r="BD391" s="533"/>
      <c r="BE391" s="533"/>
      <c r="BF391" s="533"/>
      <c r="BG391" s="533"/>
      <c r="BH391" s="533"/>
      <c r="BI391" s="533"/>
      <c r="BJ391" s="533"/>
      <c r="BK391" s="533"/>
      <c r="BL391" s="533"/>
      <c r="BM391" s="533"/>
      <c r="BN391" s="533"/>
      <c r="BO391" s="533"/>
      <c r="BP391" s="533"/>
      <c r="BQ391" s="533"/>
      <c r="BR391" s="533"/>
      <c r="BS391" s="533"/>
      <c r="BT391" s="533"/>
      <c r="BU391" s="534"/>
    </row>
    <row r="392" spans="1:73" ht="21">
      <c r="A392" s="150"/>
      <c r="B392" s="150"/>
      <c r="C392" s="150"/>
      <c r="D392" s="150"/>
      <c r="E392" s="150"/>
      <c r="F392" s="150"/>
      <c r="G392" s="150"/>
      <c r="H392" s="150"/>
      <c r="I392" s="529"/>
      <c r="J392" s="530"/>
      <c r="K392" s="530"/>
      <c r="L392" s="530"/>
      <c r="M392" s="530"/>
      <c r="N392" s="530"/>
      <c r="O392" s="530"/>
      <c r="P392" s="530"/>
      <c r="Q392" s="530"/>
      <c r="R392" s="530"/>
      <c r="S392" s="530"/>
      <c r="T392" s="530"/>
      <c r="U392" s="531"/>
      <c r="V392" s="529"/>
      <c r="W392" s="530"/>
      <c r="X392" s="530"/>
      <c r="Y392" s="530"/>
      <c r="Z392" s="530"/>
      <c r="AA392" s="530"/>
      <c r="AB392" s="530"/>
      <c r="AC392" s="530"/>
      <c r="AD392" s="530"/>
      <c r="AE392" s="530"/>
      <c r="AF392" s="530"/>
      <c r="AG392" s="530"/>
      <c r="AH392" s="531"/>
      <c r="AI392" s="532"/>
      <c r="AJ392" s="533"/>
      <c r="AK392" s="533"/>
      <c r="AL392" s="533"/>
      <c r="AM392" s="533"/>
      <c r="AN392" s="533"/>
      <c r="AO392" s="533"/>
      <c r="AP392" s="533"/>
      <c r="AQ392" s="533"/>
      <c r="AR392" s="533"/>
      <c r="AS392" s="533"/>
      <c r="AT392" s="533"/>
      <c r="AU392" s="533"/>
      <c r="AV392" s="533"/>
      <c r="AW392" s="533"/>
      <c r="AX392" s="533"/>
      <c r="AY392" s="533"/>
      <c r="AZ392" s="533"/>
      <c r="BA392" s="533"/>
      <c r="BB392" s="533"/>
      <c r="BC392" s="533"/>
      <c r="BD392" s="533"/>
      <c r="BE392" s="533"/>
      <c r="BF392" s="533"/>
      <c r="BG392" s="533"/>
      <c r="BH392" s="533"/>
      <c r="BI392" s="533"/>
      <c r="BJ392" s="533"/>
      <c r="BK392" s="533"/>
      <c r="BL392" s="533"/>
      <c r="BM392" s="533"/>
      <c r="BN392" s="533"/>
      <c r="BO392" s="533"/>
      <c r="BP392" s="533"/>
      <c r="BQ392" s="533"/>
      <c r="BR392" s="533"/>
      <c r="BS392" s="533"/>
      <c r="BT392" s="533"/>
      <c r="BU392" s="534"/>
    </row>
    <row r="393" spans="1:73" ht="21">
      <c r="A393" s="150"/>
      <c r="B393" s="150"/>
      <c r="C393" s="150"/>
      <c r="D393" s="150"/>
      <c r="E393" s="150"/>
      <c r="F393" s="150"/>
      <c r="G393" s="150"/>
      <c r="H393" s="150"/>
      <c r="I393" s="529"/>
      <c r="J393" s="530"/>
      <c r="K393" s="530"/>
      <c r="L393" s="530"/>
      <c r="M393" s="530"/>
      <c r="N393" s="530"/>
      <c r="O393" s="530"/>
      <c r="P393" s="530"/>
      <c r="Q393" s="530"/>
      <c r="R393" s="530"/>
      <c r="S393" s="530"/>
      <c r="T393" s="530"/>
      <c r="U393" s="531"/>
      <c r="V393" s="529"/>
      <c r="W393" s="530"/>
      <c r="X393" s="530"/>
      <c r="Y393" s="530"/>
      <c r="Z393" s="530"/>
      <c r="AA393" s="530"/>
      <c r="AB393" s="530"/>
      <c r="AC393" s="530"/>
      <c r="AD393" s="530"/>
      <c r="AE393" s="530"/>
      <c r="AF393" s="530"/>
      <c r="AG393" s="530"/>
      <c r="AH393" s="531"/>
      <c r="AI393" s="532"/>
      <c r="AJ393" s="533"/>
      <c r="AK393" s="533"/>
      <c r="AL393" s="533"/>
      <c r="AM393" s="533"/>
      <c r="AN393" s="533"/>
      <c r="AO393" s="533"/>
      <c r="AP393" s="533"/>
      <c r="AQ393" s="533"/>
      <c r="AR393" s="533"/>
      <c r="AS393" s="533"/>
      <c r="AT393" s="533"/>
      <c r="AU393" s="533"/>
      <c r="AV393" s="533"/>
      <c r="AW393" s="533"/>
      <c r="AX393" s="533"/>
      <c r="AY393" s="533"/>
      <c r="AZ393" s="533"/>
      <c r="BA393" s="533"/>
      <c r="BB393" s="533"/>
      <c r="BC393" s="533"/>
      <c r="BD393" s="533"/>
      <c r="BE393" s="533"/>
      <c r="BF393" s="533"/>
      <c r="BG393" s="533"/>
      <c r="BH393" s="533"/>
      <c r="BI393" s="533"/>
      <c r="BJ393" s="533"/>
      <c r="BK393" s="533"/>
      <c r="BL393" s="533"/>
      <c r="BM393" s="533"/>
      <c r="BN393" s="533"/>
      <c r="BO393" s="533"/>
      <c r="BP393" s="533"/>
      <c r="BQ393" s="533"/>
      <c r="BR393" s="533"/>
      <c r="BS393" s="533"/>
      <c r="BT393" s="533"/>
      <c r="BU393" s="534"/>
    </row>
    <row r="394" spans="1:73" ht="21">
      <c r="A394" s="150"/>
      <c r="B394" s="150"/>
      <c r="C394" s="150"/>
      <c r="D394" s="150"/>
      <c r="E394" s="150"/>
      <c r="F394" s="150"/>
      <c r="G394" s="150"/>
      <c r="H394" s="150"/>
      <c r="I394" s="529"/>
      <c r="J394" s="530"/>
      <c r="K394" s="530"/>
      <c r="L394" s="530"/>
      <c r="M394" s="530"/>
      <c r="N394" s="530"/>
      <c r="O394" s="530"/>
      <c r="P394" s="530"/>
      <c r="Q394" s="530"/>
      <c r="R394" s="530"/>
      <c r="S394" s="530"/>
      <c r="T394" s="530"/>
      <c r="U394" s="531"/>
      <c r="V394" s="529"/>
      <c r="W394" s="530"/>
      <c r="X394" s="530"/>
      <c r="Y394" s="530"/>
      <c r="Z394" s="530"/>
      <c r="AA394" s="530"/>
      <c r="AB394" s="530"/>
      <c r="AC394" s="530"/>
      <c r="AD394" s="530"/>
      <c r="AE394" s="530"/>
      <c r="AF394" s="530"/>
      <c r="AG394" s="530"/>
      <c r="AH394" s="531"/>
      <c r="AI394" s="532"/>
      <c r="AJ394" s="533"/>
      <c r="AK394" s="533"/>
      <c r="AL394" s="533"/>
      <c r="AM394" s="533"/>
      <c r="AN394" s="533"/>
      <c r="AO394" s="533"/>
      <c r="AP394" s="533"/>
      <c r="AQ394" s="533"/>
      <c r="AR394" s="533"/>
      <c r="AS394" s="533"/>
      <c r="AT394" s="533"/>
      <c r="AU394" s="533"/>
      <c r="AV394" s="533"/>
      <c r="AW394" s="533"/>
      <c r="AX394" s="533"/>
      <c r="AY394" s="533"/>
      <c r="AZ394" s="533"/>
      <c r="BA394" s="533"/>
      <c r="BB394" s="533"/>
      <c r="BC394" s="533"/>
      <c r="BD394" s="533"/>
      <c r="BE394" s="533"/>
      <c r="BF394" s="533"/>
      <c r="BG394" s="533"/>
      <c r="BH394" s="533"/>
      <c r="BI394" s="533"/>
      <c r="BJ394" s="533"/>
      <c r="BK394" s="533"/>
      <c r="BL394" s="533"/>
      <c r="BM394" s="533"/>
      <c r="BN394" s="533"/>
      <c r="BO394" s="533"/>
      <c r="BP394" s="533"/>
      <c r="BQ394" s="533"/>
      <c r="BR394" s="533"/>
      <c r="BS394" s="533"/>
      <c r="BT394" s="533"/>
      <c r="BU394" s="534"/>
    </row>
    <row r="395" spans="1:73" ht="21">
      <c r="A395" s="150"/>
      <c r="B395" s="150"/>
      <c r="C395" s="150"/>
      <c r="D395" s="150"/>
      <c r="E395" s="150"/>
      <c r="F395" s="150"/>
      <c r="G395" s="150"/>
      <c r="H395" s="150"/>
      <c r="I395" s="529"/>
      <c r="J395" s="530"/>
      <c r="K395" s="530"/>
      <c r="L395" s="530"/>
      <c r="M395" s="530"/>
      <c r="N395" s="530"/>
      <c r="O395" s="530"/>
      <c r="P395" s="530"/>
      <c r="Q395" s="530"/>
      <c r="R395" s="530"/>
      <c r="S395" s="530"/>
      <c r="T395" s="530"/>
      <c r="U395" s="531"/>
      <c r="V395" s="529"/>
      <c r="W395" s="530"/>
      <c r="X395" s="530"/>
      <c r="Y395" s="530"/>
      <c r="Z395" s="530"/>
      <c r="AA395" s="530"/>
      <c r="AB395" s="530"/>
      <c r="AC395" s="530"/>
      <c r="AD395" s="530"/>
      <c r="AE395" s="530"/>
      <c r="AF395" s="530"/>
      <c r="AG395" s="530"/>
      <c r="AH395" s="531"/>
      <c r="AI395" s="532"/>
      <c r="AJ395" s="533"/>
      <c r="AK395" s="533"/>
      <c r="AL395" s="533"/>
      <c r="AM395" s="533"/>
      <c r="AN395" s="533"/>
      <c r="AO395" s="533"/>
      <c r="AP395" s="533"/>
      <c r="AQ395" s="533"/>
      <c r="AR395" s="533"/>
      <c r="AS395" s="533"/>
      <c r="AT395" s="533"/>
      <c r="AU395" s="533"/>
      <c r="AV395" s="533"/>
      <c r="AW395" s="533"/>
      <c r="AX395" s="533"/>
      <c r="AY395" s="533"/>
      <c r="AZ395" s="533"/>
      <c r="BA395" s="533"/>
      <c r="BB395" s="533"/>
      <c r="BC395" s="533"/>
      <c r="BD395" s="533"/>
      <c r="BE395" s="533"/>
      <c r="BF395" s="533"/>
      <c r="BG395" s="533"/>
      <c r="BH395" s="533"/>
      <c r="BI395" s="533"/>
      <c r="BJ395" s="533"/>
      <c r="BK395" s="533"/>
      <c r="BL395" s="533"/>
      <c r="BM395" s="533"/>
      <c r="BN395" s="533"/>
      <c r="BO395" s="533"/>
      <c r="BP395" s="533"/>
      <c r="BQ395" s="533"/>
      <c r="BR395" s="533"/>
      <c r="BS395" s="533"/>
      <c r="BT395" s="533"/>
      <c r="BU395" s="534"/>
    </row>
    <row r="396" spans="1:73" ht="21">
      <c r="A396" s="150"/>
      <c r="B396" s="150"/>
      <c r="C396" s="150"/>
      <c r="D396" s="150"/>
      <c r="E396" s="150"/>
      <c r="F396" s="150"/>
      <c r="G396" s="150"/>
      <c r="H396" s="150"/>
      <c r="I396" s="529"/>
      <c r="J396" s="530"/>
      <c r="K396" s="530"/>
      <c r="L396" s="530"/>
      <c r="M396" s="530"/>
      <c r="N396" s="530"/>
      <c r="O396" s="530"/>
      <c r="P396" s="530"/>
      <c r="Q396" s="530"/>
      <c r="R396" s="530"/>
      <c r="S396" s="530"/>
      <c r="T396" s="530"/>
      <c r="U396" s="531"/>
      <c r="V396" s="529"/>
      <c r="W396" s="530"/>
      <c r="X396" s="530"/>
      <c r="Y396" s="530"/>
      <c r="Z396" s="530"/>
      <c r="AA396" s="530"/>
      <c r="AB396" s="530"/>
      <c r="AC396" s="530"/>
      <c r="AD396" s="530"/>
      <c r="AE396" s="530"/>
      <c r="AF396" s="530"/>
      <c r="AG396" s="530"/>
      <c r="AH396" s="531"/>
      <c r="AI396" s="532"/>
      <c r="AJ396" s="533"/>
      <c r="AK396" s="533"/>
      <c r="AL396" s="533"/>
      <c r="AM396" s="533"/>
      <c r="AN396" s="533"/>
      <c r="AO396" s="533"/>
      <c r="AP396" s="533"/>
      <c r="AQ396" s="533"/>
      <c r="AR396" s="533"/>
      <c r="AS396" s="533"/>
      <c r="AT396" s="533"/>
      <c r="AU396" s="533"/>
      <c r="AV396" s="533"/>
      <c r="AW396" s="533"/>
      <c r="AX396" s="533"/>
      <c r="AY396" s="533"/>
      <c r="AZ396" s="533"/>
      <c r="BA396" s="533"/>
      <c r="BB396" s="533"/>
      <c r="BC396" s="533"/>
      <c r="BD396" s="533"/>
      <c r="BE396" s="533"/>
      <c r="BF396" s="533"/>
      <c r="BG396" s="533"/>
      <c r="BH396" s="533"/>
      <c r="BI396" s="533"/>
      <c r="BJ396" s="533"/>
      <c r="BK396" s="533"/>
      <c r="BL396" s="533"/>
      <c r="BM396" s="533"/>
      <c r="BN396" s="533"/>
      <c r="BO396" s="533"/>
      <c r="BP396" s="533"/>
      <c r="BQ396" s="533"/>
      <c r="BR396" s="533"/>
      <c r="BS396" s="533"/>
      <c r="BT396" s="533"/>
      <c r="BU396" s="534"/>
    </row>
    <row r="397" spans="1:73" ht="21">
      <c r="A397" s="150"/>
      <c r="B397" s="150"/>
      <c r="C397" s="150"/>
      <c r="D397" s="150"/>
      <c r="E397" s="150"/>
      <c r="F397" s="150"/>
      <c r="G397" s="150"/>
      <c r="H397" s="150"/>
      <c r="I397" s="529"/>
      <c r="J397" s="530"/>
      <c r="K397" s="530"/>
      <c r="L397" s="530"/>
      <c r="M397" s="530"/>
      <c r="N397" s="530"/>
      <c r="O397" s="530"/>
      <c r="P397" s="530"/>
      <c r="Q397" s="530"/>
      <c r="R397" s="530"/>
      <c r="S397" s="530"/>
      <c r="T397" s="530"/>
      <c r="U397" s="531"/>
      <c r="V397" s="529"/>
      <c r="W397" s="530"/>
      <c r="X397" s="530"/>
      <c r="Y397" s="530"/>
      <c r="Z397" s="530"/>
      <c r="AA397" s="530"/>
      <c r="AB397" s="530"/>
      <c r="AC397" s="530"/>
      <c r="AD397" s="530"/>
      <c r="AE397" s="530"/>
      <c r="AF397" s="530"/>
      <c r="AG397" s="530"/>
      <c r="AH397" s="531"/>
      <c r="AI397" s="532"/>
      <c r="AJ397" s="533"/>
      <c r="AK397" s="533"/>
      <c r="AL397" s="533"/>
      <c r="AM397" s="533"/>
      <c r="AN397" s="533"/>
      <c r="AO397" s="533"/>
      <c r="AP397" s="533"/>
      <c r="AQ397" s="533"/>
      <c r="AR397" s="533"/>
      <c r="AS397" s="533"/>
      <c r="AT397" s="533"/>
      <c r="AU397" s="533"/>
      <c r="AV397" s="533"/>
      <c r="AW397" s="533"/>
      <c r="AX397" s="533"/>
      <c r="AY397" s="533"/>
      <c r="AZ397" s="533"/>
      <c r="BA397" s="533"/>
      <c r="BB397" s="533"/>
      <c r="BC397" s="533"/>
      <c r="BD397" s="533"/>
      <c r="BE397" s="533"/>
      <c r="BF397" s="533"/>
      <c r="BG397" s="533"/>
      <c r="BH397" s="533"/>
      <c r="BI397" s="533"/>
      <c r="BJ397" s="533"/>
      <c r="BK397" s="533"/>
      <c r="BL397" s="533"/>
      <c r="BM397" s="533"/>
      <c r="BN397" s="533"/>
      <c r="BO397" s="533"/>
      <c r="BP397" s="533"/>
      <c r="BQ397" s="533"/>
      <c r="BR397" s="533"/>
      <c r="BS397" s="533"/>
      <c r="BT397" s="533"/>
      <c r="BU397" s="534"/>
    </row>
    <row r="398" spans="1:73" ht="21">
      <c r="A398" s="150"/>
      <c r="B398" s="150"/>
      <c r="C398" s="150"/>
      <c r="D398" s="150"/>
      <c r="E398" s="150"/>
      <c r="F398" s="150"/>
      <c r="G398" s="150"/>
      <c r="H398" s="150"/>
      <c r="I398" s="529"/>
      <c r="J398" s="530"/>
      <c r="K398" s="530"/>
      <c r="L398" s="530"/>
      <c r="M398" s="530"/>
      <c r="N398" s="530"/>
      <c r="O398" s="530"/>
      <c r="P398" s="530"/>
      <c r="Q398" s="530"/>
      <c r="R398" s="530"/>
      <c r="S398" s="530"/>
      <c r="T398" s="530"/>
      <c r="U398" s="531"/>
      <c r="V398" s="529"/>
      <c r="W398" s="530"/>
      <c r="X398" s="530"/>
      <c r="Y398" s="530"/>
      <c r="Z398" s="530"/>
      <c r="AA398" s="530"/>
      <c r="AB398" s="530"/>
      <c r="AC398" s="530"/>
      <c r="AD398" s="530"/>
      <c r="AE398" s="530"/>
      <c r="AF398" s="530"/>
      <c r="AG398" s="530"/>
      <c r="AH398" s="531"/>
      <c r="AI398" s="532"/>
      <c r="AJ398" s="533"/>
      <c r="AK398" s="533"/>
      <c r="AL398" s="533"/>
      <c r="AM398" s="533"/>
      <c r="AN398" s="533"/>
      <c r="AO398" s="533"/>
      <c r="AP398" s="533"/>
      <c r="AQ398" s="533"/>
      <c r="AR398" s="533"/>
      <c r="AS398" s="533"/>
      <c r="AT398" s="533"/>
      <c r="AU398" s="533"/>
      <c r="AV398" s="533"/>
      <c r="AW398" s="533"/>
      <c r="AX398" s="533"/>
      <c r="AY398" s="533"/>
      <c r="AZ398" s="533"/>
      <c r="BA398" s="533"/>
      <c r="BB398" s="533"/>
      <c r="BC398" s="533"/>
      <c r="BD398" s="533"/>
      <c r="BE398" s="533"/>
      <c r="BF398" s="533"/>
      <c r="BG398" s="533"/>
      <c r="BH398" s="533"/>
      <c r="BI398" s="533"/>
      <c r="BJ398" s="533"/>
      <c r="BK398" s="533"/>
      <c r="BL398" s="533"/>
      <c r="BM398" s="533"/>
      <c r="BN398" s="533"/>
      <c r="BO398" s="533"/>
      <c r="BP398" s="533"/>
      <c r="BQ398" s="533"/>
      <c r="BR398" s="533"/>
      <c r="BS398" s="533"/>
      <c r="BT398" s="533"/>
      <c r="BU398" s="534"/>
    </row>
    <row r="399" spans="1:73" ht="21">
      <c r="A399" s="150"/>
      <c r="B399" s="150"/>
      <c r="C399" s="150"/>
      <c r="D399" s="150"/>
      <c r="E399" s="150"/>
      <c r="F399" s="150"/>
      <c r="G399" s="150"/>
      <c r="H399" s="150"/>
      <c r="I399" s="529"/>
      <c r="J399" s="530"/>
      <c r="K399" s="530"/>
      <c r="L399" s="530"/>
      <c r="M399" s="530"/>
      <c r="N399" s="530"/>
      <c r="O399" s="530"/>
      <c r="P399" s="530"/>
      <c r="Q399" s="530"/>
      <c r="R399" s="530"/>
      <c r="S399" s="530"/>
      <c r="T399" s="530"/>
      <c r="U399" s="531"/>
      <c r="V399" s="529"/>
      <c r="W399" s="530"/>
      <c r="X399" s="530"/>
      <c r="Y399" s="530"/>
      <c r="Z399" s="530"/>
      <c r="AA399" s="530"/>
      <c r="AB399" s="530"/>
      <c r="AC399" s="530"/>
      <c r="AD399" s="530"/>
      <c r="AE399" s="530"/>
      <c r="AF399" s="530"/>
      <c r="AG399" s="530"/>
      <c r="AH399" s="531"/>
      <c r="AI399" s="532"/>
      <c r="AJ399" s="533"/>
      <c r="AK399" s="533"/>
      <c r="AL399" s="533"/>
      <c r="AM399" s="533"/>
      <c r="AN399" s="533"/>
      <c r="AO399" s="533"/>
      <c r="AP399" s="533"/>
      <c r="AQ399" s="533"/>
      <c r="AR399" s="533"/>
      <c r="AS399" s="533"/>
      <c r="AT399" s="533"/>
      <c r="AU399" s="533"/>
      <c r="AV399" s="533"/>
      <c r="AW399" s="533"/>
      <c r="AX399" s="533"/>
      <c r="AY399" s="533"/>
      <c r="AZ399" s="533"/>
      <c r="BA399" s="533"/>
      <c r="BB399" s="533"/>
      <c r="BC399" s="533"/>
      <c r="BD399" s="533"/>
      <c r="BE399" s="533"/>
      <c r="BF399" s="533"/>
      <c r="BG399" s="533"/>
      <c r="BH399" s="533"/>
      <c r="BI399" s="533"/>
      <c r="BJ399" s="533"/>
      <c r="BK399" s="533"/>
      <c r="BL399" s="533"/>
      <c r="BM399" s="533"/>
      <c r="BN399" s="533"/>
      <c r="BO399" s="533"/>
      <c r="BP399" s="533"/>
      <c r="BQ399" s="533"/>
      <c r="BR399" s="533"/>
      <c r="BS399" s="533"/>
      <c r="BT399" s="533"/>
      <c r="BU399" s="534"/>
    </row>
    <row r="400" spans="1:73" ht="21">
      <c r="A400" s="150"/>
      <c r="B400" s="150"/>
      <c r="C400" s="150"/>
      <c r="D400" s="150"/>
      <c r="E400" s="150"/>
      <c r="F400" s="150"/>
      <c r="G400" s="150"/>
      <c r="H400" s="150"/>
      <c r="I400" s="529"/>
      <c r="J400" s="530"/>
      <c r="K400" s="530"/>
      <c r="L400" s="530"/>
      <c r="M400" s="530"/>
      <c r="N400" s="530"/>
      <c r="O400" s="530"/>
      <c r="P400" s="530"/>
      <c r="Q400" s="530"/>
      <c r="R400" s="530"/>
      <c r="S400" s="530"/>
      <c r="T400" s="530"/>
      <c r="U400" s="531"/>
      <c r="V400" s="529"/>
      <c r="W400" s="530"/>
      <c r="X400" s="530"/>
      <c r="Y400" s="530"/>
      <c r="Z400" s="530"/>
      <c r="AA400" s="530"/>
      <c r="AB400" s="530"/>
      <c r="AC400" s="530"/>
      <c r="AD400" s="530"/>
      <c r="AE400" s="530"/>
      <c r="AF400" s="530"/>
      <c r="AG400" s="530"/>
      <c r="AH400" s="531"/>
      <c r="AI400" s="532"/>
      <c r="AJ400" s="533"/>
      <c r="AK400" s="533"/>
      <c r="AL400" s="533"/>
      <c r="AM400" s="533"/>
      <c r="AN400" s="533"/>
      <c r="AO400" s="533"/>
      <c r="AP400" s="533"/>
      <c r="AQ400" s="533"/>
      <c r="AR400" s="533"/>
      <c r="AS400" s="533"/>
      <c r="AT400" s="533"/>
      <c r="AU400" s="533"/>
      <c r="AV400" s="533"/>
      <c r="AW400" s="533"/>
      <c r="AX400" s="533"/>
      <c r="AY400" s="533"/>
      <c r="AZ400" s="533"/>
      <c r="BA400" s="533"/>
      <c r="BB400" s="533"/>
      <c r="BC400" s="533"/>
      <c r="BD400" s="533"/>
      <c r="BE400" s="533"/>
      <c r="BF400" s="533"/>
      <c r="BG400" s="533"/>
      <c r="BH400" s="533"/>
      <c r="BI400" s="533"/>
      <c r="BJ400" s="533"/>
      <c r="BK400" s="533"/>
      <c r="BL400" s="533"/>
      <c r="BM400" s="533"/>
      <c r="BN400" s="533"/>
      <c r="BO400" s="533"/>
      <c r="BP400" s="533"/>
      <c r="BQ400" s="533"/>
      <c r="BR400" s="533"/>
      <c r="BS400" s="533"/>
      <c r="BT400" s="533"/>
      <c r="BU400" s="534"/>
    </row>
    <row r="401" spans="1:73" ht="21">
      <c r="A401" s="150"/>
      <c r="B401" s="150"/>
      <c r="C401" s="150"/>
      <c r="D401" s="150"/>
      <c r="E401" s="150"/>
      <c r="F401" s="150"/>
      <c r="G401" s="150"/>
      <c r="H401" s="150"/>
      <c r="I401" s="529"/>
      <c r="J401" s="530"/>
      <c r="K401" s="530"/>
      <c r="L401" s="530"/>
      <c r="M401" s="530"/>
      <c r="N401" s="530"/>
      <c r="O401" s="530"/>
      <c r="P401" s="530"/>
      <c r="Q401" s="530"/>
      <c r="R401" s="530"/>
      <c r="S401" s="530"/>
      <c r="T401" s="530"/>
      <c r="U401" s="531"/>
      <c r="V401" s="529"/>
      <c r="W401" s="530"/>
      <c r="X401" s="530"/>
      <c r="Y401" s="530"/>
      <c r="Z401" s="530"/>
      <c r="AA401" s="530"/>
      <c r="AB401" s="530"/>
      <c r="AC401" s="530"/>
      <c r="AD401" s="530"/>
      <c r="AE401" s="530"/>
      <c r="AF401" s="530"/>
      <c r="AG401" s="530"/>
      <c r="AH401" s="531"/>
      <c r="AI401" s="532"/>
      <c r="AJ401" s="533"/>
      <c r="AK401" s="533"/>
      <c r="AL401" s="533"/>
      <c r="AM401" s="533"/>
      <c r="AN401" s="533"/>
      <c r="AO401" s="533"/>
      <c r="AP401" s="533"/>
      <c r="AQ401" s="533"/>
      <c r="AR401" s="533"/>
      <c r="AS401" s="533"/>
      <c r="AT401" s="533"/>
      <c r="AU401" s="533"/>
      <c r="AV401" s="533"/>
      <c r="AW401" s="533"/>
      <c r="AX401" s="533"/>
      <c r="AY401" s="533"/>
      <c r="AZ401" s="533"/>
      <c r="BA401" s="533"/>
      <c r="BB401" s="533"/>
      <c r="BC401" s="533"/>
      <c r="BD401" s="533"/>
      <c r="BE401" s="533"/>
      <c r="BF401" s="533"/>
      <c r="BG401" s="533"/>
      <c r="BH401" s="533"/>
      <c r="BI401" s="533"/>
      <c r="BJ401" s="533"/>
      <c r="BK401" s="533"/>
      <c r="BL401" s="533"/>
      <c r="BM401" s="533"/>
      <c r="BN401" s="533"/>
      <c r="BO401" s="533"/>
      <c r="BP401" s="533"/>
      <c r="BQ401" s="533"/>
      <c r="BR401" s="533"/>
      <c r="BS401" s="533"/>
      <c r="BT401" s="533"/>
      <c r="BU401" s="534"/>
    </row>
    <row r="402" spans="1:73" ht="21">
      <c r="A402" s="150"/>
      <c r="B402" s="150"/>
      <c r="C402" s="150"/>
      <c r="D402" s="150"/>
      <c r="E402" s="150"/>
      <c r="F402" s="150"/>
      <c r="G402" s="150"/>
      <c r="H402" s="150"/>
      <c r="I402" s="529"/>
      <c r="J402" s="530"/>
      <c r="K402" s="530"/>
      <c r="L402" s="530"/>
      <c r="M402" s="530"/>
      <c r="N402" s="530"/>
      <c r="O402" s="530"/>
      <c r="P402" s="530"/>
      <c r="Q402" s="530"/>
      <c r="R402" s="530"/>
      <c r="S402" s="530"/>
      <c r="T402" s="530"/>
      <c r="U402" s="531"/>
      <c r="V402" s="529"/>
      <c r="W402" s="530"/>
      <c r="X402" s="530"/>
      <c r="Y402" s="530"/>
      <c r="Z402" s="530"/>
      <c r="AA402" s="530"/>
      <c r="AB402" s="530"/>
      <c r="AC402" s="530"/>
      <c r="AD402" s="530"/>
      <c r="AE402" s="530"/>
      <c r="AF402" s="530"/>
      <c r="AG402" s="530"/>
      <c r="AH402" s="531"/>
      <c r="AI402" s="532"/>
      <c r="AJ402" s="533"/>
      <c r="AK402" s="533"/>
      <c r="AL402" s="533"/>
      <c r="AM402" s="533"/>
      <c r="AN402" s="533"/>
      <c r="AO402" s="533"/>
      <c r="AP402" s="533"/>
      <c r="AQ402" s="533"/>
      <c r="AR402" s="533"/>
      <c r="AS402" s="533"/>
      <c r="AT402" s="533"/>
      <c r="AU402" s="533"/>
      <c r="AV402" s="533"/>
      <c r="AW402" s="533"/>
      <c r="AX402" s="533"/>
      <c r="AY402" s="533"/>
      <c r="AZ402" s="533"/>
      <c r="BA402" s="533"/>
      <c r="BB402" s="533"/>
      <c r="BC402" s="533"/>
      <c r="BD402" s="533"/>
      <c r="BE402" s="533"/>
      <c r="BF402" s="533"/>
      <c r="BG402" s="533"/>
      <c r="BH402" s="533"/>
      <c r="BI402" s="533"/>
      <c r="BJ402" s="533"/>
      <c r="BK402" s="533"/>
      <c r="BL402" s="533"/>
      <c r="BM402" s="533"/>
      <c r="BN402" s="533"/>
      <c r="BO402" s="533"/>
      <c r="BP402" s="533"/>
      <c r="BQ402" s="533"/>
      <c r="BR402" s="533"/>
      <c r="BS402" s="533"/>
      <c r="BT402" s="533"/>
      <c r="BU402" s="534"/>
    </row>
    <row r="403" spans="1:73" ht="21">
      <c r="A403" s="150"/>
      <c r="B403" s="150"/>
      <c r="C403" s="150"/>
      <c r="D403" s="150"/>
      <c r="E403" s="150"/>
      <c r="F403" s="150"/>
      <c r="G403" s="150"/>
      <c r="H403" s="150"/>
      <c r="I403" s="529"/>
      <c r="J403" s="530"/>
      <c r="K403" s="530"/>
      <c r="L403" s="530"/>
      <c r="M403" s="530"/>
      <c r="N403" s="530"/>
      <c r="O403" s="530"/>
      <c r="P403" s="530"/>
      <c r="Q403" s="530"/>
      <c r="R403" s="530"/>
      <c r="S403" s="530"/>
      <c r="T403" s="530"/>
      <c r="U403" s="531"/>
      <c r="V403" s="529"/>
      <c r="W403" s="530"/>
      <c r="X403" s="530"/>
      <c r="Y403" s="530"/>
      <c r="Z403" s="530"/>
      <c r="AA403" s="530"/>
      <c r="AB403" s="530"/>
      <c r="AC403" s="530"/>
      <c r="AD403" s="530"/>
      <c r="AE403" s="530"/>
      <c r="AF403" s="530"/>
      <c r="AG403" s="530"/>
      <c r="AH403" s="531"/>
      <c r="AI403" s="532"/>
      <c r="AJ403" s="533"/>
      <c r="AK403" s="533"/>
      <c r="AL403" s="533"/>
      <c r="AM403" s="533"/>
      <c r="AN403" s="533"/>
      <c r="AO403" s="533"/>
      <c r="AP403" s="533"/>
      <c r="AQ403" s="533"/>
      <c r="AR403" s="533"/>
      <c r="AS403" s="533"/>
      <c r="AT403" s="533"/>
      <c r="AU403" s="533"/>
      <c r="AV403" s="533"/>
      <c r="AW403" s="533"/>
      <c r="AX403" s="533"/>
      <c r="AY403" s="533"/>
      <c r="AZ403" s="533"/>
      <c r="BA403" s="533"/>
      <c r="BB403" s="533"/>
      <c r="BC403" s="533"/>
      <c r="BD403" s="533"/>
      <c r="BE403" s="533"/>
      <c r="BF403" s="533"/>
      <c r="BG403" s="533"/>
      <c r="BH403" s="533"/>
      <c r="BI403" s="533"/>
      <c r="BJ403" s="533"/>
      <c r="BK403" s="533"/>
      <c r="BL403" s="533"/>
      <c r="BM403" s="533"/>
      <c r="BN403" s="533"/>
      <c r="BO403" s="533"/>
      <c r="BP403" s="533"/>
      <c r="BQ403" s="533"/>
      <c r="BR403" s="533"/>
      <c r="BS403" s="533"/>
      <c r="BT403" s="533"/>
      <c r="BU403" s="534"/>
    </row>
    <row r="404" spans="1:73" ht="21">
      <c r="A404" s="150"/>
      <c r="B404" s="150"/>
      <c r="C404" s="150"/>
      <c r="D404" s="150"/>
      <c r="E404" s="150"/>
      <c r="F404" s="150"/>
      <c r="G404" s="150"/>
      <c r="H404" s="150"/>
      <c r="I404" s="529"/>
      <c r="J404" s="530"/>
      <c r="K404" s="530"/>
      <c r="L404" s="530"/>
      <c r="M404" s="530"/>
      <c r="N404" s="530"/>
      <c r="O404" s="530"/>
      <c r="P404" s="530"/>
      <c r="Q404" s="530"/>
      <c r="R404" s="530"/>
      <c r="S404" s="530"/>
      <c r="T404" s="530"/>
      <c r="U404" s="531"/>
      <c r="V404" s="529"/>
      <c r="W404" s="530"/>
      <c r="X404" s="530"/>
      <c r="Y404" s="530"/>
      <c r="Z404" s="530"/>
      <c r="AA404" s="530"/>
      <c r="AB404" s="530"/>
      <c r="AC404" s="530"/>
      <c r="AD404" s="530"/>
      <c r="AE404" s="530"/>
      <c r="AF404" s="530"/>
      <c r="AG404" s="530"/>
      <c r="AH404" s="531"/>
      <c r="AI404" s="532"/>
      <c r="AJ404" s="533"/>
      <c r="AK404" s="533"/>
      <c r="AL404" s="533"/>
      <c r="AM404" s="533"/>
      <c r="AN404" s="533"/>
      <c r="AO404" s="533"/>
      <c r="AP404" s="533"/>
      <c r="AQ404" s="533"/>
      <c r="AR404" s="533"/>
      <c r="AS404" s="533"/>
      <c r="AT404" s="533"/>
      <c r="AU404" s="533"/>
      <c r="AV404" s="533"/>
      <c r="AW404" s="533"/>
      <c r="AX404" s="533"/>
      <c r="AY404" s="533"/>
      <c r="AZ404" s="533"/>
      <c r="BA404" s="533"/>
      <c r="BB404" s="533"/>
      <c r="BC404" s="533"/>
      <c r="BD404" s="533"/>
      <c r="BE404" s="533"/>
      <c r="BF404" s="533"/>
      <c r="BG404" s="533"/>
      <c r="BH404" s="533"/>
      <c r="BI404" s="533"/>
      <c r="BJ404" s="533"/>
      <c r="BK404" s="533"/>
      <c r="BL404" s="533"/>
      <c r="BM404" s="533"/>
      <c r="BN404" s="533"/>
      <c r="BO404" s="533"/>
      <c r="BP404" s="533"/>
      <c r="BQ404" s="533"/>
      <c r="BR404" s="533"/>
      <c r="BS404" s="533"/>
      <c r="BT404" s="533"/>
      <c r="BU404" s="534"/>
    </row>
    <row r="405" spans="1:73" ht="21">
      <c r="A405" s="150"/>
      <c r="B405" s="150"/>
      <c r="C405" s="150"/>
      <c r="D405" s="150"/>
      <c r="E405" s="150"/>
      <c r="F405" s="150"/>
      <c r="G405" s="150"/>
      <c r="H405" s="150"/>
      <c r="I405" s="529"/>
      <c r="J405" s="530"/>
      <c r="K405" s="530"/>
      <c r="L405" s="530"/>
      <c r="M405" s="530"/>
      <c r="N405" s="530"/>
      <c r="O405" s="530"/>
      <c r="P405" s="530"/>
      <c r="Q405" s="530"/>
      <c r="R405" s="530"/>
      <c r="S405" s="530"/>
      <c r="T405" s="530"/>
      <c r="U405" s="531"/>
      <c r="V405" s="529"/>
      <c r="W405" s="530"/>
      <c r="X405" s="530"/>
      <c r="Y405" s="530"/>
      <c r="Z405" s="530"/>
      <c r="AA405" s="530"/>
      <c r="AB405" s="530"/>
      <c r="AC405" s="530"/>
      <c r="AD405" s="530"/>
      <c r="AE405" s="530"/>
      <c r="AF405" s="530"/>
      <c r="AG405" s="530"/>
      <c r="AH405" s="531"/>
      <c r="AI405" s="532"/>
      <c r="AJ405" s="533"/>
      <c r="AK405" s="533"/>
      <c r="AL405" s="533"/>
      <c r="AM405" s="533"/>
      <c r="AN405" s="533"/>
      <c r="AO405" s="533"/>
      <c r="AP405" s="533"/>
      <c r="AQ405" s="533"/>
      <c r="AR405" s="533"/>
      <c r="AS405" s="533"/>
      <c r="AT405" s="533"/>
      <c r="AU405" s="533"/>
      <c r="AV405" s="533"/>
      <c r="AW405" s="533"/>
      <c r="AX405" s="533"/>
      <c r="AY405" s="533"/>
      <c r="AZ405" s="533"/>
      <c r="BA405" s="533"/>
      <c r="BB405" s="533"/>
      <c r="BC405" s="533"/>
      <c r="BD405" s="533"/>
      <c r="BE405" s="533"/>
      <c r="BF405" s="533"/>
      <c r="BG405" s="533"/>
      <c r="BH405" s="533"/>
      <c r="BI405" s="533"/>
      <c r="BJ405" s="533"/>
      <c r="BK405" s="533"/>
      <c r="BL405" s="533"/>
      <c r="BM405" s="533"/>
      <c r="BN405" s="533"/>
      <c r="BO405" s="533"/>
      <c r="BP405" s="533"/>
      <c r="BQ405" s="533"/>
      <c r="BR405" s="533"/>
      <c r="BS405" s="533"/>
      <c r="BT405" s="533"/>
      <c r="BU405" s="534"/>
    </row>
    <row r="406" spans="1:73" ht="21">
      <c r="A406" s="150"/>
      <c r="B406" s="150"/>
      <c r="C406" s="150"/>
      <c r="D406" s="150"/>
      <c r="E406" s="150"/>
      <c r="F406" s="150"/>
      <c r="G406" s="150"/>
      <c r="H406" s="150"/>
      <c r="I406" s="529"/>
      <c r="J406" s="530"/>
      <c r="K406" s="530"/>
      <c r="L406" s="530"/>
      <c r="M406" s="530"/>
      <c r="N406" s="530"/>
      <c r="O406" s="530"/>
      <c r="P406" s="530"/>
      <c r="Q406" s="530"/>
      <c r="R406" s="530"/>
      <c r="S406" s="530"/>
      <c r="T406" s="530"/>
      <c r="U406" s="531"/>
      <c r="V406" s="529"/>
      <c r="W406" s="530"/>
      <c r="X406" s="530"/>
      <c r="Y406" s="530"/>
      <c r="Z406" s="530"/>
      <c r="AA406" s="530"/>
      <c r="AB406" s="530"/>
      <c r="AC406" s="530"/>
      <c r="AD406" s="530"/>
      <c r="AE406" s="530"/>
      <c r="AF406" s="530"/>
      <c r="AG406" s="530"/>
      <c r="AH406" s="531"/>
      <c r="AI406" s="532"/>
      <c r="AJ406" s="533"/>
      <c r="AK406" s="533"/>
      <c r="AL406" s="533"/>
      <c r="AM406" s="533"/>
      <c r="AN406" s="533"/>
      <c r="AO406" s="533"/>
      <c r="AP406" s="533"/>
      <c r="AQ406" s="533"/>
      <c r="AR406" s="533"/>
      <c r="AS406" s="533"/>
      <c r="AT406" s="533"/>
      <c r="AU406" s="533"/>
      <c r="AV406" s="533"/>
      <c r="AW406" s="533"/>
      <c r="AX406" s="533"/>
      <c r="AY406" s="533"/>
      <c r="AZ406" s="533"/>
      <c r="BA406" s="533"/>
      <c r="BB406" s="533"/>
      <c r="BC406" s="533"/>
      <c r="BD406" s="533"/>
      <c r="BE406" s="533"/>
      <c r="BF406" s="533"/>
      <c r="BG406" s="533"/>
      <c r="BH406" s="533"/>
      <c r="BI406" s="533"/>
      <c r="BJ406" s="533"/>
      <c r="BK406" s="533"/>
      <c r="BL406" s="533"/>
      <c r="BM406" s="533"/>
      <c r="BN406" s="533"/>
      <c r="BO406" s="533"/>
      <c r="BP406" s="533"/>
      <c r="BQ406" s="533"/>
      <c r="BR406" s="533"/>
      <c r="BS406" s="533"/>
      <c r="BT406" s="533"/>
      <c r="BU406" s="534"/>
    </row>
    <row r="407" spans="1:73" ht="21">
      <c r="A407" s="150"/>
      <c r="B407" s="150"/>
      <c r="C407" s="150"/>
      <c r="D407" s="150"/>
      <c r="E407" s="150"/>
      <c r="F407" s="150"/>
      <c r="G407" s="150"/>
      <c r="H407" s="150"/>
      <c r="I407" s="529"/>
      <c r="J407" s="530"/>
      <c r="K407" s="530"/>
      <c r="L407" s="530"/>
      <c r="M407" s="530"/>
      <c r="N407" s="530"/>
      <c r="O407" s="530"/>
      <c r="P407" s="530"/>
      <c r="Q407" s="530"/>
      <c r="R407" s="530"/>
      <c r="S407" s="530"/>
      <c r="T407" s="530"/>
      <c r="U407" s="531"/>
      <c r="V407" s="529"/>
      <c r="W407" s="530"/>
      <c r="X407" s="530"/>
      <c r="Y407" s="530"/>
      <c r="Z407" s="530"/>
      <c r="AA407" s="530"/>
      <c r="AB407" s="530"/>
      <c r="AC407" s="530"/>
      <c r="AD407" s="530"/>
      <c r="AE407" s="530"/>
      <c r="AF407" s="530"/>
      <c r="AG407" s="530"/>
      <c r="AH407" s="531"/>
      <c r="AI407" s="532"/>
      <c r="AJ407" s="533"/>
      <c r="AK407" s="533"/>
      <c r="AL407" s="533"/>
      <c r="AM407" s="533"/>
      <c r="AN407" s="533"/>
      <c r="AO407" s="533"/>
      <c r="AP407" s="533"/>
      <c r="AQ407" s="533"/>
      <c r="AR407" s="533"/>
      <c r="AS407" s="533"/>
      <c r="AT407" s="533"/>
      <c r="AU407" s="533"/>
      <c r="AV407" s="533"/>
      <c r="AW407" s="533"/>
      <c r="AX407" s="533"/>
      <c r="AY407" s="533"/>
      <c r="AZ407" s="533"/>
      <c r="BA407" s="533"/>
      <c r="BB407" s="533"/>
      <c r="BC407" s="533"/>
      <c r="BD407" s="533"/>
      <c r="BE407" s="533"/>
      <c r="BF407" s="533"/>
      <c r="BG407" s="533"/>
      <c r="BH407" s="533"/>
      <c r="BI407" s="533"/>
      <c r="BJ407" s="533"/>
      <c r="BK407" s="533"/>
      <c r="BL407" s="533"/>
      <c r="BM407" s="533"/>
      <c r="BN407" s="533"/>
      <c r="BO407" s="533"/>
      <c r="BP407" s="533"/>
      <c r="BQ407" s="533"/>
      <c r="BR407" s="533"/>
      <c r="BS407" s="533"/>
      <c r="BT407" s="533"/>
      <c r="BU407" s="534"/>
    </row>
    <row r="408" spans="1:73" ht="21">
      <c r="A408" s="150"/>
      <c r="B408" s="150"/>
      <c r="C408" s="150"/>
      <c r="D408" s="150"/>
      <c r="E408" s="150"/>
      <c r="F408" s="150"/>
      <c r="G408" s="150"/>
      <c r="H408" s="150"/>
      <c r="I408" s="529"/>
      <c r="J408" s="530"/>
      <c r="K408" s="530"/>
      <c r="L408" s="530"/>
      <c r="M408" s="530"/>
      <c r="N408" s="530"/>
      <c r="O408" s="530"/>
      <c r="P408" s="530"/>
      <c r="Q408" s="530"/>
      <c r="R408" s="530"/>
      <c r="S408" s="530"/>
      <c r="T408" s="530"/>
      <c r="U408" s="531"/>
      <c r="V408" s="529"/>
      <c r="W408" s="530"/>
      <c r="X408" s="530"/>
      <c r="Y408" s="530"/>
      <c r="Z408" s="530"/>
      <c r="AA408" s="530"/>
      <c r="AB408" s="530"/>
      <c r="AC408" s="530"/>
      <c r="AD408" s="530"/>
      <c r="AE408" s="530"/>
      <c r="AF408" s="530"/>
      <c r="AG408" s="530"/>
      <c r="AH408" s="531"/>
      <c r="AI408" s="532"/>
      <c r="AJ408" s="533"/>
      <c r="AK408" s="533"/>
      <c r="AL408" s="533"/>
      <c r="AM408" s="533"/>
      <c r="AN408" s="533"/>
      <c r="AO408" s="533"/>
      <c r="AP408" s="533"/>
      <c r="AQ408" s="533"/>
      <c r="AR408" s="533"/>
      <c r="AS408" s="533"/>
      <c r="AT408" s="533"/>
      <c r="AU408" s="533"/>
      <c r="AV408" s="533"/>
      <c r="AW408" s="533"/>
      <c r="AX408" s="533"/>
      <c r="AY408" s="533"/>
      <c r="AZ408" s="533"/>
      <c r="BA408" s="533"/>
      <c r="BB408" s="533"/>
      <c r="BC408" s="533"/>
      <c r="BD408" s="533"/>
      <c r="BE408" s="533"/>
      <c r="BF408" s="533"/>
      <c r="BG408" s="533"/>
      <c r="BH408" s="533"/>
      <c r="BI408" s="533"/>
      <c r="BJ408" s="533"/>
      <c r="BK408" s="533"/>
      <c r="BL408" s="533"/>
      <c r="BM408" s="533"/>
      <c r="BN408" s="533"/>
      <c r="BO408" s="533"/>
      <c r="BP408" s="533"/>
      <c r="BQ408" s="533"/>
      <c r="BR408" s="533"/>
      <c r="BS408" s="533"/>
      <c r="BT408" s="533"/>
      <c r="BU408" s="534"/>
    </row>
    <row r="409" spans="1:73" ht="21">
      <c r="A409" s="150"/>
      <c r="B409" s="150"/>
      <c r="C409" s="150"/>
      <c r="D409" s="150"/>
      <c r="E409" s="150"/>
      <c r="F409" s="150"/>
      <c r="G409" s="150"/>
      <c r="H409" s="150"/>
      <c r="I409" s="529"/>
      <c r="J409" s="530"/>
      <c r="K409" s="530"/>
      <c r="L409" s="530"/>
      <c r="M409" s="530"/>
      <c r="N409" s="530"/>
      <c r="O409" s="530"/>
      <c r="P409" s="530"/>
      <c r="Q409" s="530"/>
      <c r="R409" s="530"/>
      <c r="S409" s="530"/>
      <c r="T409" s="530"/>
      <c r="U409" s="531"/>
      <c r="V409" s="529"/>
      <c r="W409" s="530"/>
      <c r="X409" s="530"/>
      <c r="Y409" s="530"/>
      <c r="Z409" s="530"/>
      <c r="AA409" s="530"/>
      <c r="AB409" s="530"/>
      <c r="AC409" s="530"/>
      <c r="AD409" s="530"/>
      <c r="AE409" s="530"/>
      <c r="AF409" s="530"/>
      <c r="AG409" s="530"/>
      <c r="AH409" s="531"/>
      <c r="AI409" s="532"/>
      <c r="AJ409" s="533"/>
      <c r="AK409" s="533"/>
      <c r="AL409" s="533"/>
      <c r="AM409" s="533"/>
      <c r="AN409" s="533"/>
      <c r="AO409" s="533"/>
      <c r="AP409" s="533"/>
      <c r="AQ409" s="533"/>
      <c r="AR409" s="533"/>
      <c r="AS409" s="533"/>
      <c r="AT409" s="533"/>
      <c r="AU409" s="533"/>
      <c r="AV409" s="533"/>
      <c r="AW409" s="533"/>
      <c r="AX409" s="533"/>
      <c r="AY409" s="533"/>
      <c r="AZ409" s="533"/>
      <c r="BA409" s="533"/>
      <c r="BB409" s="533"/>
      <c r="BC409" s="533"/>
      <c r="BD409" s="533"/>
      <c r="BE409" s="533"/>
      <c r="BF409" s="533"/>
      <c r="BG409" s="533"/>
      <c r="BH409" s="533"/>
      <c r="BI409" s="533"/>
      <c r="BJ409" s="533"/>
      <c r="BK409" s="533"/>
      <c r="BL409" s="533"/>
      <c r="BM409" s="533"/>
      <c r="BN409" s="533"/>
      <c r="BO409" s="533"/>
      <c r="BP409" s="533"/>
      <c r="BQ409" s="533"/>
      <c r="BR409" s="533"/>
      <c r="BS409" s="533"/>
      <c r="BT409" s="533"/>
      <c r="BU409" s="534"/>
    </row>
    <row r="410" spans="1:73" ht="21">
      <c r="A410" s="150"/>
      <c r="B410" s="150"/>
      <c r="C410" s="150"/>
      <c r="D410" s="150"/>
      <c r="E410" s="150"/>
      <c r="F410" s="150"/>
      <c r="G410" s="150"/>
      <c r="H410" s="150"/>
      <c r="I410" s="544"/>
      <c r="J410" s="545"/>
      <c r="K410" s="545"/>
      <c r="L410" s="545"/>
      <c r="M410" s="545"/>
      <c r="N410" s="545"/>
      <c r="O410" s="545"/>
      <c r="P410" s="545"/>
      <c r="Q410" s="545"/>
      <c r="R410" s="545"/>
      <c r="S410" s="545"/>
      <c r="T410" s="545"/>
      <c r="U410" s="546"/>
      <c r="V410" s="544"/>
      <c r="W410" s="545"/>
      <c r="X410" s="545"/>
      <c r="Y410" s="545"/>
      <c r="Z410" s="545"/>
      <c r="AA410" s="545"/>
      <c r="AB410" s="545"/>
      <c r="AC410" s="545"/>
      <c r="AD410" s="545"/>
      <c r="AE410" s="545"/>
      <c r="AF410" s="545"/>
      <c r="AG410" s="545"/>
      <c r="AH410" s="546"/>
      <c r="AI410" s="547"/>
      <c r="AJ410" s="548"/>
      <c r="AK410" s="548"/>
      <c r="AL410" s="548"/>
      <c r="AM410" s="548"/>
      <c r="AN410" s="548"/>
      <c r="AO410" s="548"/>
      <c r="AP410" s="548"/>
      <c r="AQ410" s="548"/>
      <c r="AR410" s="548"/>
      <c r="AS410" s="548"/>
      <c r="AT410" s="548"/>
      <c r="AU410" s="548"/>
      <c r="AV410" s="548"/>
      <c r="AW410" s="548"/>
      <c r="AX410" s="548"/>
      <c r="AY410" s="548"/>
      <c r="AZ410" s="548"/>
      <c r="BA410" s="548"/>
      <c r="BB410" s="548"/>
      <c r="BC410" s="548"/>
      <c r="BD410" s="548"/>
      <c r="BE410" s="548"/>
      <c r="BF410" s="548"/>
      <c r="BG410" s="548"/>
      <c r="BH410" s="548"/>
      <c r="BI410" s="548"/>
      <c r="BJ410" s="548"/>
      <c r="BK410" s="548"/>
      <c r="BL410" s="548"/>
      <c r="BM410" s="548"/>
      <c r="BN410" s="548"/>
      <c r="BO410" s="548"/>
      <c r="BP410" s="548"/>
      <c r="BQ410" s="548"/>
      <c r="BR410" s="548"/>
      <c r="BS410" s="548"/>
      <c r="BT410" s="548"/>
      <c r="BU410" s="549"/>
    </row>
    <row r="411" spans="1:73" ht="23.25">
      <c r="I411" s="550" t="s">
        <v>656</v>
      </c>
      <c r="J411" s="550"/>
      <c r="K411" s="550"/>
      <c r="L411" s="550"/>
      <c r="M411" s="550"/>
      <c r="N411" s="550"/>
      <c r="O411" s="550"/>
      <c r="P411" s="550"/>
      <c r="Q411" s="550"/>
      <c r="R411" s="550"/>
      <c r="S411" s="550"/>
      <c r="T411" s="550"/>
      <c r="U411" s="550"/>
      <c r="V411" s="551" t="s">
        <v>657</v>
      </c>
      <c r="W411" s="551"/>
      <c r="X411" s="551"/>
      <c r="Y411" s="551"/>
      <c r="Z411" s="551"/>
      <c r="AA411" s="551"/>
      <c r="AB411" s="551"/>
      <c r="AC411" s="551"/>
      <c r="AD411" s="551"/>
      <c r="AE411" s="551"/>
      <c r="AF411" s="551"/>
      <c r="AG411" s="551"/>
      <c r="AH411" s="551"/>
      <c r="AI411" s="551" t="s">
        <v>709</v>
      </c>
      <c r="AJ411" s="551"/>
      <c r="AK411" s="551"/>
      <c r="AL411" s="551"/>
      <c r="AM411" s="551"/>
      <c r="AN411" s="551"/>
      <c r="AO411" s="551"/>
      <c r="AP411" s="551"/>
      <c r="AQ411" s="551"/>
      <c r="AR411" s="551"/>
      <c r="AS411" s="551"/>
      <c r="AT411" s="551"/>
      <c r="AU411" s="551"/>
      <c r="AV411" s="551"/>
      <c r="AW411" s="551"/>
      <c r="AX411" s="551"/>
      <c r="AY411" s="551"/>
      <c r="AZ411" s="551"/>
      <c r="BA411" s="551"/>
      <c r="BB411" s="551"/>
      <c r="BC411" s="551"/>
      <c r="BD411" s="551"/>
      <c r="BE411" s="551"/>
      <c r="BF411" s="551"/>
      <c r="BG411" s="551"/>
      <c r="BH411" s="551"/>
      <c r="BI411" s="551"/>
      <c r="BJ411" s="551"/>
      <c r="BK411" s="551"/>
      <c r="BL411" s="551"/>
      <c r="BM411" s="551"/>
      <c r="BN411" s="551"/>
      <c r="BO411" s="551"/>
      <c r="BP411" s="551"/>
      <c r="BQ411" s="551"/>
      <c r="BR411" s="551"/>
      <c r="BS411" s="551"/>
      <c r="BT411" s="551"/>
      <c r="BU411" s="551"/>
    </row>
    <row r="412" spans="1:73" ht="21">
      <c r="A412" s="150"/>
      <c r="B412" s="150"/>
      <c r="C412" s="150"/>
      <c r="D412" s="150"/>
      <c r="E412" s="150"/>
      <c r="F412" s="150"/>
      <c r="G412" s="150"/>
      <c r="H412" s="150"/>
      <c r="I412" s="552"/>
      <c r="J412" s="553"/>
      <c r="K412" s="553"/>
      <c r="L412" s="553"/>
      <c r="M412" s="553"/>
      <c r="N412" s="553"/>
      <c r="O412" s="553"/>
      <c r="P412" s="553"/>
      <c r="Q412" s="553"/>
      <c r="R412" s="553"/>
      <c r="S412" s="553"/>
      <c r="T412" s="553"/>
      <c r="U412" s="554"/>
      <c r="V412" s="552"/>
      <c r="W412" s="553"/>
      <c r="X412" s="553"/>
      <c r="Y412" s="553"/>
      <c r="Z412" s="553"/>
      <c r="AA412" s="553"/>
      <c r="AB412" s="553"/>
      <c r="AC412" s="553"/>
      <c r="AD412" s="553"/>
      <c r="AE412" s="553"/>
      <c r="AF412" s="553"/>
      <c r="AG412" s="553"/>
      <c r="AH412" s="554"/>
      <c r="AI412" s="556"/>
      <c r="AJ412" s="557"/>
      <c r="AK412" s="557"/>
      <c r="AL412" s="557"/>
      <c r="AM412" s="557"/>
      <c r="AN412" s="557"/>
      <c r="AO412" s="557"/>
      <c r="AP412" s="557"/>
      <c r="AQ412" s="557"/>
      <c r="AR412" s="557"/>
      <c r="AS412" s="557"/>
      <c r="AT412" s="557"/>
      <c r="AU412" s="557"/>
      <c r="AV412" s="557"/>
      <c r="AW412" s="557"/>
      <c r="AX412" s="557"/>
      <c r="AY412" s="557"/>
      <c r="AZ412" s="557"/>
      <c r="BA412" s="557"/>
      <c r="BB412" s="557"/>
      <c r="BC412" s="557"/>
      <c r="BD412" s="557"/>
      <c r="BE412" s="557"/>
      <c r="BF412" s="557"/>
      <c r="BG412" s="557"/>
      <c r="BH412" s="557"/>
      <c r="BI412" s="557"/>
      <c r="BJ412" s="557"/>
      <c r="BK412" s="557"/>
      <c r="BL412" s="557"/>
      <c r="BM412" s="557"/>
      <c r="BN412" s="557"/>
      <c r="BO412" s="557"/>
      <c r="BP412" s="557"/>
      <c r="BQ412" s="557"/>
      <c r="BR412" s="557"/>
      <c r="BS412" s="557"/>
      <c r="BT412" s="557"/>
      <c r="BU412" s="558"/>
    </row>
    <row r="413" spans="1:73" ht="21">
      <c r="A413" s="150"/>
      <c r="B413" s="150"/>
      <c r="C413" s="150"/>
      <c r="D413" s="150"/>
      <c r="E413" s="150"/>
      <c r="F413" s="150"/>
      <c r="G413" s="150"/>
      <c r="H413" s="150"/>
      <c r="I413" s="529"/>
      <c r="J413" s="530"/>
      <c r="K413" s="530"/>
      <c r="L413" s="530"/>
      <c r="M413" s="530"/>
      <c r="N413" s="530"/>
      <c r="O413" s="530"/>
      <c r="P413" s="530"/>
      <c r="Q413" s="530"/>
      <c r="R413" s="530"/>
      <c r="S413" s="530"/>
      <c r="T413" s="530"/>
      <c r="U413" s="531"/>
      <c r="V413" s="529"/>
      <c r="W413" s="530"/>
      <c r="X413" s="530"/>
      <c r="Y413" s="530"/>
      <c r="Z413" s="530"/>
      <c r="AA413" s="530"/>
      <c r="AB413" s="530"/>
      <c r="AC413" s="530"/>
      <c r="AD413" s="530"/>
      <c r="AE413" s="530"/>
      <c r="AF413" s="530"/>
      <c r="AG413" s="530"/>
      <c r="AH413" s="531"/>
      <c r="AI413" s="532"/>
      <c r="AJ413" s="533"/>
      <c r="AK413" s="533"/>
      <c r="AL413" s="533"/>
      <c r="AM413" s="533"/>
      <c r="AN413" s="533"/>
      <c r="AO413" s="533"/>
      <c r="AP413" s="533"/>
      <c r="AQ413" s="533"/>
      <c r="AR413" s="533"/>
      <c r="AS413" s="533"/>
      <c r="AT413" s="533"/>
      <c r="AU413" s="533"/>
      <c r="AV413" s="533"/>
      <c r="AW413" s="533"/>
      <c r="AX413" s="533"/>
      <c r="AY413" s="533"/>
      <c r="AZ413" s="533"/>
      <c r="BA413" s="533"/>
      <c r="BB413" s="533"/>
      <c r="BC413" s="533"/>
      <c r="BD413" s="533"/>
      <c r="BE413" s="533"/>
      <c r="BF413" s="533"/>
      <c r="BG413" s="533"/>
      <c r="BH413" s="533"/>
      <c r="BI413" s="533"/>
      <c r="BJ413" s="533"/>
      <c r="BK413" s="533"/>
      <c r="BL413" s="533"/>
      <c r="BM413" s="533"/>
      <c r="BN413" s="533"/>
      <c r="BO413" s="533"/>
      <c r="BP413" s="533"/>
      <c r="BQ413" s="533"/>
      <c r="BR413" s="533"/>
      <c r="BS413" s="533"/>
      <c r="BT413" s="533"/>
      <c r="BU413" s="534"/>
    </row>
    <row r="414" spans="1:73" ht="21">
      <c r="A414" s="150"/>
      <c r="B414" s="150"/>
      <c r="C414" s="150"/>
      <c r="D414" s="150"/>
      <c r="E414" s="150"/>
      <c r="F414" s="150"/>
      <c r="G414" s="150"/>
      <c r="H414" s="150"/>
      <c r="I414" s="529"/>
      <c r="J414" s="530"/>
      <c r="K414" s="530"/>
      <c r="L414" s="530"/>
      <c r="M414" s="530"/>
      <c r="N414" s="530"/>
      <c r="O414" s="530"/>
      <c r="P414" s="530"/>
      <c r="Q414" s="530"/>
      <c r="R414" s="530"/>
      <c r="S414" s="530"/>
      <c r="T414" s="530"/>
      <c r="U414" s="531"/>
      <c r="V414" s="529"/>
      <c r="W414" s="530"/>
      <c r="X414" s="530"/>
      <c r="Y414" s="530"/>
      <c r="Z414" s="530"/>
      <c r="AA414" s="530"/>
      <c r="AB414" s="530"/>
      <c r="AC414" s="530"/>
      <c r="AD414" s="530"/>
      <c r="AE414" s="530"/>
      <c r="AF414" s="530"/>
      <c r="AG414" s="530"/>
      <c r="AH414" s="531"/>
      <c r="AI414" s="532"/>
      <c r="AJ414" s="533"/>
      <c r="AK414" s="533"/>
      <c r="AL414" s="533"/>
      <c r="AM414" s="533"/>
      <c r="AN414" s="533"/>
      <c r="AO414" s="533"/>
      <c r="AP414" s="533"/>
      <c r="AQ414" s="533"/>
      <c r="AR414" s="533"/>
      <c r="AS414" s="533"/>
      <c r="AT414" s="533"/>
      <c r="AU414" s="533"/>
      <c r="AV414" s="533"/>
      <c r="AW414" s="533"/>
      <c r="AX414" s="533"/>
      <c r="AY414" s="533"/>
      <c r="AZ414" s="533"/>
      <c r="BA414" s="533"/>
      <c r="BB414" s="533"/>
      <c r="BC414" s="533"/>
      <c r="BD414" s="533"/>
      <c r="BE414" s="533"/>
      <c r="BF414" s="533"/>
      <c r="BG414" s="533"/>
      <c r="BH414" s="533"/>
      <c r="BI414" s="533"/>
      <c r="BJ414" s="533"/>
      <c r="BK414" s="533"/>
      <c r="BL414" s="533"/>
      <c r="BM414" s="533"/>
      <c r="BN414" s="533"/>
      <c r="BO414" s="533"/>
      <c r="BP414" s="533"/>
      <c r="BQ414" s="533"/>
      <c r="BR414" s="533"/>
      <c r="BS414" s="533"/>
      <c r="BT414" s="533"/>
      <c r="BU414" s="534"/>
    </row>
    <row r="415" spans="1:73" ht="21">
      <c r="A415" s="150"/>
      <c r="B415" s="150"/>
      <c r="C415" s="150"/>
      <c r="D415" s="150"/>
      <c r="E415" s="150"/>
      <c r="F415" s="150"/>
      <c r="G415" s="150"/>
      <c r="H415" s="150"/>
      <c r="I415" s="529"/>
      <c r="J415" s="530"/>
      <c r="K415" s="530"/>
      <c r="L415" s="530"/>
      <c r="M415" s="530"/>
      <c r="N415" s="530"/>
      <c r="O415" s="530"/>
      <c r="P415" s="530"/>
      <c r="Q415" s="530"/>
      <c r="R415" s="530"/>
      <c r="S415" s="530"/>
      <c r="T415" s="530"/>
      <c r="U415" s="531"/>
      <c r="V415" s="529"/>
      <c r="W415" s="530"/>
      <c r="X415" s="530"/>
      <c r="Y415" s="530"/>
      <c r="Z415" s="530"/>
      <c r="AA415" s="530"/>
      <c r="AB415" s="530"/>
      <c r="AC415" s="530"/>
      <c r="AD415" s="530"/>
      <c r="AE415" s="530"/>
      <c r="AF415" s="530"/>
      <c r="AG415" s="530"/>
      <c r="AH415" s="531"/>
      <c r="AI415" s="532"/>
      <c r="AJ415" s="533"/>
      <c r="AK415" s="533"/>
      <c r="AL415" s="533"/>
      <c r="AM415" s="533"/>
      <c r="AN415" s="533"/>
      <c r="AO415" s="533"/>
      <c r="AP415" s="533"/>
      <c r="AQ415" s="533"/>
      <c r="AR415" s="533"/>
      <c r="AS415" s="533"/>
      <c r="AT415" s="533"/>
      <c r="AU415" s="533"/>
      <c r="AV415" s="533"/>
      <c r="AW415" s="533"/>
      <c r="AX415" s="533"/>
      <c r="AY415" s="533"/>
      <c r="AZ415" s="533"/>
      <c r="BA415" s="533"/>
      <c r="BB415" s="533"/>
      <c r="BC415" s="533"/>
      <c r="BD415" s="533"/>
      <c r="BE415" s="533"/>
      <c r="BF415" s="533"/>
      <c r="BG415" s="533"/>
      <c r="BH415" s="533"/>
      <c r="BI415" s="533"/>
      <c r="BJ415" s="533"/>
      <c r="BK415" s="533"/>
      <c r="BL415" s="533"/>
      <c r="BM415" s="533"/>
      <c r="BN415" s="533"/>
      <c r="BO415" s="533"/>
      <c r="BP415" s="533"/>
      <c r="BQ415" s="533"/>
      <c r="BR415" s="533"/>
      <c r="BS415" s="533"/>
      <c r="BT415" s="533"/>
      <c r="BU415" s="534"/>
    </row>
    <row r="416" spans="1:73" ht="21">
      <c r="A416" s="150"/>
      <c r="B416" s="150"/>
      <c r="C416" s="150"/>
      <c r="D416" s="150"/>
      <c r="E416" s="150"/>
      <c r="F416" s="150"/>
      <c r="G416" s="150"/>
      <c r="H416" s="150"/>
      <c r="I416" s="529"/>
      <c r="J416" s="530"/>
      <c r="K416" s="530"/>
      <c r="L416" s="530"/>
      <c r="M416" s="530"/>
      <c r="N416" s="530"/>
      <c r="O416" s="530"/>
      <c r="P416" s="530"/>
      <c r="Q416" s="530"/>
      <c r="R416" s="530"/>
      <c r="S416" s="530"/>
      <c r="T416" s="530"/>
      <c r="U416" s="531"/>
      <c r="V416" s="529"/>
      <c r="W416" s="530"/>
      <c r="X416" s="530"/>
      <c r="Y416" s="530"/>
      <c r="Z416" s="530"/>
      <c r="AA416" s="530"/>
      <c r="AB416" s="530"/>
      <c r="AC416" s="530"/>
      <c r="AD416" s="530"/>
      <c r="AE416" s="530"/>
      <c r="AF416" s="530"/>
      <c r="AG416" s="530"/>
      <c r="AH416" s="531"/>
      <c r="AI416" s="532"/>
      <c r="AJ416" s="533"/>
      <c r="AK416" s="533"/>
      <c r="AL416" s="533"/>
      <c r="AM416" s="533"/>
      <c r="AN416" s="533"/>
      <c r="AO416" s="533"/>
      <c r="AP416" s="533"/>
      <c r="AQ416" s="533"/>
      <c r="AR416" s="533"/>
      <c r="AS416" s="533"/>
      <c r="AT416" s="533"/>
      <c r="AU416" s="533"/>
      <c r="AV416" s="533"/>
      <c r="AW416" s="533"/>
      <c r="AX416" s="533"/>
      <c r="AY416" s="533"/>
      <c r="AZ416" s="533"/>
      <c r="BA416" s="533"/>
      <c r="BB416" s="533"/>
      <c r="BC416" s="533"/>
      <c r="BD416" s="533"/>
      <c r="BE416" s="533"/>
      <c r="BF416" s="533"/>
      <c r="BG416" s="533"/>
      <c r="BH416" s="533"/>
      <c r="BI416" s="533"/>
      <c r="BJ416" s="533"/>
      <c r="BK416" s="533"/>
      <c r="BL416" s="533"/>
      <c r="BM416" s="533"/>
      <c r="BN416" s="533"/>
      <c r="BO416" s="533"/>
      <c r="BP416" s="533"/>
      <c r="BQ416" s="533"/>
      <c r="BR416" s="533"/>
      <c r="BS416" s="533"/>
      <c r="BT416" s="533"/>
      <c r="BU416" s="534"/>
    </row>
    <row r="417" spans="1:73" ht="21">
      <c r="A417" s="150"/>
      <c r="B417" s="150"/>
      <c r="C417" s="150"/>
      <c r="D417" s="150"/>
      <c r="E417" s="150"/>
      <c r="F417" s="150"/>
      <c r="G417" s="150"/>
      <c r="H417" s="150"/>
      <c r="I417" s="529"/>
      <c r="J417" s="530"/>
      <c r="K417" s="530"/>
      <c r="L417" s="530"/>
      <c r="M417" s="530"/>
      <c r="N417" s="530"/>
      <c r="O417" s="530"/>
      <c r="P417" s="530"/>
      <c r="Q417" s="530"/>
      <c r="R417" s="530"/>
      <c r="S417" s="530"/>
      <c r="T417" s="530"/>
      <c r="U417" s="531"/>
      <c r="V417" s="529"/>
      <c r="W417" s="530"/>
      <c r="X417" s="530"/>
      <c r="Y417" s="530"/>
      <c r="Z417" s="530"/>
      <c r="AA417" s="530"/>
      <c r="AB417" s="530"/>
      <c r="AC417" s="530"/>
      <c r="AD417" s="530"/>
      <c r="AE417" s="530"/>
      <c r="AF417" s="530"/>
      <c r="AG417" s="530"/>
      <c r="AH417" s="531"/>
      <c r="AI417" s="532"/>
      <c r="AJ417" s="533"/>
      <c r="AK417" s="533"/>
      <c r="AL417" s="533"/>
      <c r="AM417" s="533"/>
      <c r="AN417" s="533"/>
      <c r="AO417" s="533"/>
      <c r="AP417" s="533"/>
      <c r="AQ417" s="533"/>
      <c r="AR417" s="533"/>
      <c r="AS417" s="533"/>
      <c r="AT417" s="533"/>
      <c r="AU417" s="533"/>
      <c r="AV417" s="533"/>
      <c r="AW417" s="533"/>
      <c r="AX417" s="533"/>
      <c r="AY417" s="533"/>
      <c r="AZ417" s="533"/>
      <c r="BA417" s="533"/>
      <c r="BB417" s="533"/>
      <c r="BC417" s="533"/>
      <c r="BD417" s="533"/>
      <c r="BE417" s="533"/>
      <c r="BF417" s="533"/>
      <c r="BG417" s="533"/>
      <c r="BH417" s="533"/>
      <c r="BI417" s="533"/>
      <c r="BJ417" s="533"/>
      <c r="BK417" s="533"/>
      <c r="BL417" s="533"/>
      <c r="BM417" s="533"/>
      <c r="BN417" s="533"/>
      <c r="BO417" s="533"/>
      <c r="BP417" s="533"/>
      <c r="BQ417" s="533"/>
      <c r="BR417" s="533"/>
      <c r="BS417" s="533"/>
      <c r="BT417" s="533"/>
      <c r="BU417" s="534"/>
    </row>
    <row r="418" spans="1:73" ht="21">
      <c r="A418" s="150"/>
      <c r="B418" s="150"/>
      <c r="C418" s="150"/>
      <c r="D418" s="150"/>
      <c r="E418" s="150"/>
      <c r="F418" s="150"/>
      <c r="G418" s="150"/>
      <c r="H418" s="150"/>
      <c r="I418" s="529"/>
      <c r="J418" s="530"/>
      <c r="K418" s="530"/>
      <c r="L418" s="530"/>
      <c r="M418" s="530"/>
      <c r="N418" s="530"/>
      <c r="O418" s="530"/>
      <c r="P418" s="530"/>
      <c r="Q418" s="530"/>
      <c r="R418" s="530"/>
      <c r="S418" s="530"/>
      <c r="T418" s="530"/>
      <c r="U418" s="531"/>
      <c r="V418" s="529"/>
      <c r="W418" s="530"/>
      <c r="X418" s="530"/>
      <c r="Y418" s="530"/>
      <c r="Z418" s="530"/>
      <c r="AA418" s="530"/>
      <c r="AB418" s="530"/>
      <c r="AC418" s="530"/>
      <c r="AD418" s="530"/>
      <c r="AE418" s="530"/>
      <c r="AF418" s="530"/>
      <c r="AG418" s="530"/>
      <c r="AH418" s="531"/>
      <c r="AI418" s="532"/>
      <c r="AJ418" s="533"/>
      <c r="AK418" s="533"/>
      <c r="AL418" s="533"/>
      <c r="AM418" s="533"/>
      <c r="AN418" s="533"/>
      <c r="AO418" s="533"/>
      <c r="AP418" s="533"/>
      <c r="AQ418" s="533"/>
      <c r="AR418" s="533"/>
      <c r="AS418" s="533"/>
      <c r="AT418" s="533"/>
      <c r="AU418" s="533"/>
      <c r="AV418" s="533"/>
      <c r="AW418" s="533"/>
      <c r="AX418" s="533"/>
      <c r="AY418" s="533"/>
      <c r="AZ418" s="533"/>
      <c r="BA418" s="533"/>
      <c r="BB418" s="533"/>
      <c r="BC418" s="533"/>
      <c r="BD418" s="533"/>
      <c r="BE418" s="533"/>
      <c r="BF418" s="533"/>
      <c r="BG418" s="533"/>
      <c r="BH418" s="533"/>
      <c r="BI418" s="533"/>
      <c r="BJ418" s="533"/>
      <c r="BK418" s="533"/>
      <c r="BL418" s="533"/>
      <c r="BM418" s="533"/>
      <c r="BN418" s="533"/>
      <c r="BO418" s="533"/>
      <c r="BP418" s="533"/>
      <c r="BQ418" s="533"/>
      <c r="BR418" s="533"/>
      <c r="BS418" s="533"/>
      <c r="BT418" s="533"/>
      <c r="BU418" s="534"/>
    </row>
    <row r="419" spans="1:73" ht="21">
      <c r="A419" s="150"/>
      <c r="B419" s="150"/>
      <c r="C419" s="150"/>
      <c r="D419" s="150"/>
      <c r="E419" s="150"/>
      <c r="F419" s="150"/>
      <c r="G419" s="150"/>
      <c r="H419" s="150"/>
      <c r="I419" s="529"/>
      <c r="J419" s="530"/>
      <c r="K419" s="530"/>
      <c r="L419" s="530"/>
      <c r="M419" s="530"/>
      <c r="N419" s="530"/>
      <c r="O419" s="530"/>
      <c r="P419" s="530"/>
      <c r="Q419" s="530"/>
      <c r="R419" s="530"/>
      <c r="S419" s="530"/>
      <c r="T419" s="530"/>
      <c r="U419" s="531"/>
      <c r="V419" s="529"/>
      <c r="W419" s="530"/>
      <c r="X419" s="530"/>
      <c r="Y419" s="530"/>
      <c r="Z419" s="530"/>
      <c r="AA419" s="530"/>
      <c r="AB419" s="530"/>
      <c r="AC419" s="530"/>
      <c r="AD419" s="530"/>
      <c r="AE419" s="530"/>
      <c r="AF419" s="530"/>
      <c r="AG419" s="530"/>
      <c r="AH419" s="531"/>
      <c r="AI419" s="532"/>
      <c r="AJ419" s="533"/>
      <c r="AK419" s="533"/>
      <c r="AL419" s="533"/>
      <c r="AM419" s="533"/>
      <c r="AN419" s="533"/>
      <c r="AO419" s="533"/>
      <c r="AP419" s="533"/>
      <c r="AQ419" s="533"/>
      <c r="AR419" s="533"/>
      <c r="AS419" s="533"/>
      <c r="AT419" s="533"/>
      <c r="AU419" s="533"/>
      <c r="AV419" s="533"/>
      <c r="AW419" s="533"/>
      <c r="AX419" s="533"/>
      <c r="AY419" s="533"/>
      <c r="AZ419" s="533"/>
      <c r="BA419" s="533"/>
      <c r="BB419" s="533"/>
      <c r="BC419" s="533"/>
      <c r="BD419" s="533"/>
      <c r="BE419" s="533"/>
      <c r="BF419" s="533"/>
      <c r="BG419" s="533"/>
      <c r="BH419" s="533"/>
      <c r="BI419" s="533"/>
      <c r="BJ419" s="533"/>
      <c r="BK419" s="533"/>
      <c r="BL419" s="533"/>
      <c r="BM419" s="533"/>
      <c r="BN419" s="533"/>
      <c r="BO419" s="533"/>
      <c r="BP419" s="533"/>
      <c r="BQ419" s="533"/>
      <c r="BR419" s="533"/>
      <c r="BS419" s="533"/>
      <c r="BT419" s="533"/>
      <c r="BU419" s="534"/>
    </row>
    <row r="420" spans="1:73" ht="21">
      <c r="A420" s="150"/>
      <c r="B420" s="150"/>
      <c r="C420" s="150"/>
      <c r="D420" s="150"/>
      <c r="E420" s="150"/>
      <c r="F420" s="150"/>
      <c r="G420" s="150"/>
      <c r="H420" s="150"/>
      <c r="I420" s="529"/>
      <c r="J420" s="530"/>
      <c r="K420" s="530"/>
      <c r="L420" s="530"/>
      <c r="M420" s="530"/>
      <c r="N420" s="530"/>
      <c r="O420" s="530"/>
      <c r="P420" s="530"/>
      <c r="Q420" s="530"/>
      <c r="R420" s="530"/>
      <c r="S420" s="530"/>
      <c r="T420" s="530"/>
      <c r="U420" s="531"/>
      <c r="V420" s="529"/>
      <c r="W420" s="530"/>
      <c r="X420" s="530"/>
      <c r="Y420" s="530"/>
      <c r="Z420" s="530"/>
      <c r="AA420" s="530"/>
      <c r="AB420" s="530"/>
      <c r="AC420" s="530"/>
      <c r="AD420" s="530"/>
      <c r="AE420" s="530"/>
      <c r="AF420" s="530"/>
      <c r="AG420" s="530"/>
      <c r="AH420" s="531"/>
      <c r="AI420" s="532"/>
      <c r="AJ420" s="533"/>
      <c r="AK420" s="533"/>
      <c r="AL420" s="533"/>
      <c r="AM420" s="533"/>
      <c r="AN420" s="533"/>
      <c r="AO420" s="533"/>
      <c r="AP420" s="533"/>
      <c r="AQ420" s="533"/>
      <c r="AR420" s="533"/>
      <c r="AS420" s="533"/>
      <c r="AT420" s="533"/>
      <c r="AU420" s="533"/>
      <c r="AV420" s="533"/>
      <c r="AW420" s="533"/>
      <c r="AX420" s="533"/>
      <c r="AY420" s="533"/>
      <c r="AZ420" s="533"/>
      <c r="BA420" s="533"/>
      <c r="BB420" s="533"/>
      <c r="BC420" s="533"/>
      <c r="BD420" s="533"/>
      <c r="BE420" s="533"/>
      <c r="BF420" s="533"/>
      <c r="BG420" s="533"/>
      <c r="BH420" s="533"/>
      <c r="BI420" s="533"/>
      <c r="BJ420" s="533"/>
      <c r="BK420" s="533"/>
      <c r="BL420" s="533"/>
      <c r="BM420" s="533"/>
      <c r="BN420" s="533"/>
      <c r="BO420" s="533"/>
      <c r="BP420" s="533"/>
      <c r="BQ420" s="533"/>
      <c r="BR420" s="533"/>
      <c r="BS420" s="533"/>
      <c r="BT420" s="533"/>
      <c r="BU420" s="534"/>
    </row>
    <row r="421" spans="1:73" ht="21">
      <c r="A421" s="150"/>
      <c r="B421" s="150"/>
      <c r="C421" s="150"/>
      <c r="D421" s="150"/>
      <c r="E421" s="150"/>
      <c r="F421" s="150"/>
      <c r="G421" s="150"/>
      <c r="H421" s="150"/>
      <c r="I421" s="529"/>
      <c r="J421" s="530"/>
      <c r="K421" s="530"/>
      <c r="L421" s="530"/>
      <c r="M421" s="530"/>
      <c r="N421" s="530"/>
      <c r="O421" s="530"/>
      <c r="P421" s="530"/>
      <c r="Q421" s="530"/>
      <c r="R421" s="530"/>
      <c r="S421" s="530"/>
      <c r="T421" s="530"/>
      <c r="U421" s="531"/>
      <c r="V421" s="529"/>
      <c r="W421" s="530"/>
      <c r="X421" s="530"/>
      <c r="Y421" s="530"/>
      <c r="Z421" s="530"/>
      <c r="AA421" s="530"/>
      <c r="AB421" s="530"/>
      <c r="AC421" s="530"/>
      <c r="AD421" s="530"/>
      <c r="AE421" s="530"/>
      <c r="AF421" s="530"/>
      <c r="AG421" s="530"/>
      <c r="AH421" s="531"/>
      <c r="AI421" s="532"/>
      <c r="AJ421" s="533"/>
      <c r="AK421" s="533"/>
      <c r="AL421" s="533"/>
      <c r="AM421" s="533"/>
      <c r="AN421" s="533"/>
      <c r="AO421" s="533"/>
      <c r="AP421" s="533"/>
      <c r="AQ421" s="533"/>
      <c r="AR421" s="533"/>
      <c r="AS421" s="533"/>
      <c r="AT421" s="533"/>
      <c r="AU421" s="533"/>
      <c r="AV421" s="533"/>
      <c r="AW421" s="533"/>
      <c r="AX421" s="533"/>
      <c r="AY421" s="533"/>
      <c r="AZ421" s="533"/>
      <c r="BA421" s="533"/>
      <c r="BB421" s="533"/>
      <c r="BC421" s="533"/>
      <c r="BD421" s="533"/>
      <c r="BE421" s="533"/>
      <c r="BF421" s="533"/>
      <c r="BG421" s="533"/>
      <c r="BH421" s="533"/>
      <c r="BI421" s="533"/>
      <c r="BJ421" s="533"/>
      <c r="BK421" s="533"/>
      <c r="BL421" s="533"/>
      <c r="BM421" s="533"/>
      <c r="BN421" s="533"/>
      <c r="BO421" s="533"/>
      <c r="BP421" s="533"/>
      <c r="BQ421" s="533"/>
      <c r="BR421" s="533"/>
      <c r="BS421" s="533"/>
      <c r="BT421" s="533"/>
      <c r="BU421" s="534"/>
    </row>
    <row r="422" spans="1:73" ht="21">
      <c r="A422" s="150"/>
      <c r="B422" s="150"/>
      <c r="C422" s="150"/>
      <c r="D422" s="150"/>
      <c r="E422" s="150"/>
      <c r="F422" s="150"/>
      <c r="G422" s="150"/>
      <c r="H422" s="150"/>
      <c r="I422" s="529"/>
      <c r="J422" s="530"/>
      <c r="K422" s="530"/>
      <c r="L422" s="530"/>
      <c r="M422" s="530"/>
      <c r="N422" s="530"/>
      <c r="O422" s="530"/>
      <c r="P422" s="530"/>
      <c r="Q422" s="530"/>
      <c r="R422" s="530"/>
      <c r="S422" s="530"/>
      <c r="T422" s="530"/>
      <c r="U422" s="531"/>
      <c r="V422" s="529"/>
      <c r="W422" s="530"/>
      <c r="X422" s="530"/>
      <c r="Y422" s="530"/>
      <c r="Z422" s="530"/>
      <c r="AA422" s="530"/>
      <c r="AB422" s="530"/>
      <c r="AC422" s="530"/>
      <c r="AD422" s="530"/>
      <c r="AE422" s="530"/>
      <c r="AF422" s="530"/>
      <c r="AG422" s="530"/>
      <c r="AH422" s="531"/>
      <c r="AI422" s="532"/>
      <c r="AJ422" s="533"/>
      <c r="AK422" s="533"/>
      <c r="AL422" s="533"/>
      <c r="AM422" s="533"/>
      <c r="AN422" s="533"/>
      <c r="AO422" s="533"/>
      <c r="AP422" s="533"/>
      <c r="AQ422" s="533"/>
      <c r="AR422" s="533"/>
      <c r="AS422" s="533"/>
      <c r="AT422" s="533"/>
      <c r="AU422" s="533"/>
      <c r="AV422" s="533"/>
      <c r="AW422" s="533"/>
      <c r="AX422" s="533"/>
      <c r="AY422" s="533"/>
      <c r="AZ422" s="533"/>
      <c r="BA422" s="533"/>
      <c r="BB422" s="533"/>
      <c r="BC422" s="533"/>
      <c r="BD422" s="533"/>
      <c r="BE422" s="533"/>
      <c r="BF422" s="533"/>
      <c r="BG422" s="533"/>
      <c r="BH422" s="533"/>
      <c r="BI422" s="533"/>
      <c r="BJ422" s="533"/>
      <c r="BK422" s="533"/>
      <c r="BL422" s="533"/>
      <c r="BM422" s="533"/>
      <c r="BN422" s="533"/>
      <c r="BO422" s="533"/>
      <c r="BP422" s="533"/>
      <c r="BQ422" s="533"/>
      <c r="BR422" s="533"/>
      <c r="BS422" s="533"/>
      <c r="BT422" s="533"/>
      <c r="BU422" s="534"/>
    </row>
    <row r="423" spans="1:73" ht="21">
      <c r="A423" s="150"/>
      <c r="B423" s="150"/>
      <c r="C423" s="150"/>
      <c r="D423" s="150"/>
      <c r="E423" s="150"/>
      <c r="F423" s="150"/>
      <c r="G423" s="150"/>
      <c r="H423" s="150"/>
      <c r="I423" s="529"/>
      <c r="J423" s="530"/>
      <c r="K423" s="530"/>
      <c r="L423" s="530"/>
      <c r="M423" s="530"/>
      <c r="N423" s="530"/>
      <c r="O423" s="530"/>
      <c r="P423" s="530"/>
      <c r="Q423" s="530"/>
      <c r="R423" s="530"/>
      <c r="S423" s="530"/>
      <c r="T423" s="530"/>
      <c r="U423" s="531"/>
      <c r="V423" s="529"/>
      <c r="W423" s="530"/>
      <c r="X423" s="530"/>
      <c r="Y423" s="530"/>
      <c r="Z423" s="530"/>
      <c r="AA423" s="530"/>
      <c r="AB423" s="530"/>
      <c r="AC423" s="530"/>
      <c r="AD423" s="530"/>
      <c r="AE423" s="530"/>
      <c r="AF423" s="530"/>
      <c r="AG423" s="530"/>
      <c r="AH423" s="531"/>
      <c r="AI423" s="532"/>
      <c r="AJ423" s="533"/>
      <c r="AK423" s="533"/>
      <c r="AL423" s="533"/>
      <c r="AM423" s="533"/>
      <c r="AN423" s="533"/>
      <c r="AO423" s="533"/>
      <c r="AP423" s="533"/>
      <c r="AQ423" s="533"/>
      <c r="AR423" s="533"/>
      <c r="AS423" s="533"/>
      <c r="AT423" s="533"/>
      <c r="AU423" s="533"/>
      <c r="AV423" s="533"/>
      <c r="AW423" s="533"/>
      <c r="AX423" s="533"/>
      <c r="AY423" s="533"/>
      <c r="AZ423" s="533"/>
      <c r="BA423" s="533"/>
      <c r="BB423" s="533"/>
      <c r="BC423" s="533"/>
      <c r="BD423" s="533"/>
      <c r="BE423" s="533"/>
      <c r="BF423" s="533"/>
      <c r="BG423" s="533"/>
      <c r="BH423" s="533"/>
      <c r="BI423" s="533"/>
      <c r="BJ423" s="533"/>
      <c r="BK423" s="533"/>
      <c r="BL423" s="533"/>
      <c r="BM423" s="533"/>
      <c r="BN423" s="533"/>
      <c r="BO423" s="533"/>
      <c r="BP423" s="533"/>
      <c r="BQ423" s="533"/>
      <c r="BR423" s="533"/>
      <c r="BS423" s="533"/>
      <c r="BT423" s="533"/>
      <c r="BU423" s="534"/>
    </row>
    <row r="424" spans="1:73" ht="21">
      <c r="A424" s="150"/>
      <c r="B424" s="150"/>
      <c r="C424" s="150"/>
      <c r="D424" s="150"/>
      <c r="E424" s="150"/>
      <c r="F424" s="150"/>
      <c r="G424" s="150"/>
      <c r="H424" s="150"/>
      <c r="I424" s="529"/>
      <c r="J424" s="530"/>
      <c r="K424" s="530"/>
      <c r="L424" s="530"/>
      <c r="M424" s="530"/>
      <c r="N424" s="530"/>
      <c r="O424" s="530"/>
      <c r="P424" s="530"/>
      <c r="Q424" s="530"/>
      <c r="R424" s="530"/>
      <c r="S424" s="530"/>
      <c r="T424" s="530"/>
      <c r="U424" s="531"/>
      <c r="V424" s="529"/>
      <c r="W424" s="530"/>
      <c r="X424" s="530"/>
      <c r="Y424" s="530"/>
      <c r="Z424" s="530"/>
      <c r="AA424" s="530"/>
      <c r="AB424" s="530"/>
      <c r="AC424" s="530"/>
      <c r="AD424" s="530"/>
      <c r="AE424" s="530"/>
      <c r="AF424" s="530"/>
      <c r="AG424" s="530"/>
      <c r="AH424" s="531"/>
      <c r="AI424" s="532"/>
      <c r="AJ424" s="533"/>
      <c r="AK424" s="533"/>
      <c r="AL424" s="533"/>
      <c r="AM424" s="533"/>
      <c r="AN424" s="533"/>
      <c r="AO424" s="533"/>
      <c r="AP424" s="533"/>
      <c r="AQ424" s="533"/>
      <c r="AR424" s="533"/>
      <c r="AS424" s="533"/>
      <c r="AT424" s="533"/>
      <c r="AU424" s="533"/>
      <c r="AV424" s="533"/>
      <c r="AW424" s="533"/>
      <c r="AX424" s="533"/>
      <c r="AY424" s="533"/>
      <c r="AZ424" s="533"/>
      <c r="BA424" s="533"/>
      <c r="BB424" s="533"/>
      <c r="BC424" s="533"/>
      <c r="BD424" s="533"/>
      <c r="BE424" s="533"/>
      <c r="BF424" s="533"/>
      <c r="BG424" s="533"/>
      <c r="BH424" s="533"/>
      <c r="BI424" s="533"/>
      <c r="BJ424" s="533"/>
      <c r="BK424" s="533"/>
      <c r="BL424" s="533"/>
      <c r="BM424" s="533"/>
      <c r="BN424" s="533"/>
      <c r="BO424" s="533"/>
      <c r="BP424" s="533"/>
      <c r="BQ424" s="533"/>
      <c r="BR424" s="533"/>
      <c r="BS424" s="533"/>
      <c r="BT424" s="533"/>
      <c r="BU424" s="534"/>
    </row>
    <row r="425" spans="1:73" ht="21">
      <c r="A425" s="150"/>
      <c r="B425" s="150"/>
      <c r="C425" s="150"/>
      <c r="D425" s="150"/>
      <c r="E425" s="150"/>
      <c r="F425" s="150"/>
      <c r="G425" s="150"/>
      <c r="H425" s="150"/>
      <c r="I425" s="529"/>
      <c r="J425" s="530"/>
      <c r="K425" s="530"/>
      <c r="L425" s="530"/>
      <c r="M425" s="530"/>
      <c r="N425" s="530"/>
      <c r="O425" s="530"/>
      <c r="P425" s="530"/>
      <c r="Q425" s="530"/>
      <c r="R425" s="530"/>
      <c r="S425" s="530"/>
      <c r="T425" s="530"/>
      <c r="U425" s="531"/>
      <c r="V425" s="529"/>
      <c r="W425" s="530"/>
      <c r="X425" s="530"/>
      <c r="Y425" s="530"/>
      <c r="Z425" s="530"/>
      <c r="AA425" s="530"/>
      <c r="AB425" s="530"/>
      <c r="AC425" s="530"/>
      <c r="AD425" s="530"/>
      <c r="AE425" s="530"/>
      <c r="AF425" s="530"/>
      <c r="AG425" s="530"/>
      <c r="AH425" s="531"/>
      <c r="AI425" s="532"/>
      <c r="AJ425" s="533"/>
      <c r="AK425" s="533"/>
      <c r="AL425" s="533"/>
      <c r="AM425" s="533"/>
      <c r="AN425" s="533"/>
      <c r="AO425" s="533"/>
      <c r="AP425" s="533"/>
      <c r="AQ425" s="533"/>
      <c r="AR425" s="533"/>
      <c r="AS425" s="533"/>
      <c r="AT425" s="533"/>
      <c r="AU425" s="533"/>
      <c r="AV425" s="533"/>
      <c r="AW425" s="533"/>
      <c r="AX425" s="533"/>
      <c r="AY425" s="533"/>
      <c r="AZ425" s="533"/>
      <c r="BA425" s="533"/>
      <c r="BB425" s="533"/>
      <c r="BC425" s="533"/>
      <c r="BD425" s="533"/>
      <c r="BE425" s="533"/>
      <c r="BF425" s="533"/>
      <c r="BG425" s="533"/>
      <c r="BH425" s="533"/>
      <c r="BI425" s="533"/>
      <c r="BJ425" s="533"/>
      <c r="BK425" s="533"/>
      <c r="BL425" s="533"/>
      <c r="BM425" s="533"/>
      <c r="BN425" s="533"/>
      <c r="BO425" s="533"/>
      <c r="BP425" s="533"/>
      <c r="BQ425" s="533"/>
      <c r="BR425" s="533"/>
      <c r="BS425" s="533"/>
      <c r="BT425" s="533"/>
      <c r="BU425" s="534"/>
    </row>
    <row r="426" spans="1:73" ht="21">
      <c r="A426" s="150"/>
      <c r="B426" s="150"/>
      <c r="C426" s="150"/>
      <c r="D426" s="150"/>
      <c r="E426" s="150"/>
      <c r="F426" s="150"/>
      <c r="G426" s="150"/>
      <c r="H426" s="150"/>
      <c r="I426" s="529"/>
      <c r="J426" s="530"/>
      <c r="K426" s="530"/>
      <c r="L426" s="530"/>
      <c r="M426" s="530"/>
      <c r="N426" s="530"/>
      <c r="O426" s="530"/>
      <c r="P426" s="530"/>
      <c r="Q426" s="530"/>
      <c r="R426" s="530"/>
      <c r="S426" s="530"/>
      <c r="T426" s="530"/>
      <c r="U426" s="531"/>
      <c r="V426" s="529"/>
      <c r="W426" s="530"/>
      <c r="X426" s="530"/>
      <c r="Y426" s="530"/>
      <c r="Z426" s="530"/>
      <c r="AA426" s="530"/>
      <c r="AB426" s="530"/>
      <c r="AC426" s="530"/>
      <c r="AD426" s="530"/>
      <c r="AE426" s="530"/>
      <c r="AF426" s="530"/>
      <c r="AG426" s="530"/>
      <c r="AH426" s="531"/>
      <c r="AI426" s="532"/>
      <c r="AJ426" s="533"/>
      <c r="AK426" s="533"/>
      <c r="AL426" s="533"/>
      <c r="AM426" s="533"/>
      <c r="AN426" s="533"/>
      <c r="AO426" s="533"/>
      <c r="AP426" s="533"/>
      <c r="AQ426" s="533"/>
      <c r="AR426" s="533"/>
      <c r="AS426" s="533"/>
      <c r="AT426" s="533"/>
      <c r="AU426" s="533"/>
      <c r="AV426" s="533"/>
      <c r="AW426" s="533"/>
      <c r="AX426" s="533"/>
      <c r="AY426" s="533"/>
      <c r="AZ426" s="533"/>
      <c r="BA426" s="533"/>
      <c r="BB426" s="533"/>
      <c r="BC426" s="533"/>
      <c r="BD426" s="533"/>
      <c r="BE426" s="533"/>
      <c r="BF426" s="533"/>
      <c r="BG426" s="533"/>
      <c r="BH426" s="533"/>
      <c r="BI426" s="533"/>
      <c r="BJ426" s="533"/>
      <c r="BK426" s="533"/>
      <c r="BL426" s="533"/>
      <c r="BM426" s="533"/>
      <c r="BN426" s="533"/>
      <c r="BO426" s="533"/>
      <c r="BP426" s="533"/>
      <c r="BQ426" s="533"/>
      <c r="BR426" s="533"/>
      <c r="BS426" s="533"/>
      <c r="BT426" s="533"/>
      <c r="BU426" s="534"/>
    </row>
    <row r="427" spans="1:73" ht="21">
      <c r="A427" s="150"/>
      <c r="B427" s="150"/>
      <c r="C427" s="150"/>
      <c r="D427" s="150"/>
      <c r="E427" s="150"/>
      <c r="F427" s="150"/>
      <c r="G427" s="150"/>
      <c r="H427" s="150"/>
      <c r="I427" s="529"/>
      <c r="J427" s="530"/>
      <c r="K427" s="530"/>
      <c r="L427" s="530"/>
      <c r="M427" s="530"/>
      <c r="N427" s="530"/>
      <c r="O427" s="530"/>
      <c r="P427" s="530"/>
      <c r="Q427" s="530"/>
      <c r="R427" s="530"/>
      <c r="S427" s="530"/>
      <c r="T427" s="530"/>
      <c r="U427" s="531"/>
      <c r="V427" s="529"/>
      <c r="W427" s="530"/>
      <c r="X427" s="530"/>
      <c r="Y427" s="530"/>
      <c r="Z427" s="530"/>
      <c r="AA427" s="530"/>
      <c r="AB427" s="530"/>
      <c r="AC427" s="530"/>
      <c r="AD427" s="530"/>
      <c r="AE427" s="530"/>
      <c r="AF427" s="530"/>
      <c r="AG427" s="530"/>
      <c r="AH427" s="531"/>
      <c r="AI427" s="532"/>
      <c r="AJ427" s="533"/>
      <c r="AK427" s="533"/>
      <c r="AL427" s="533"/>
      <c r="AM427" s="533"/>
      <c r="AN427" s="533"/>
      <c r="AO427" s="533"/>
      <c r="AP427" s="533"/>
      <c r="AQ427" s="533"/>
      <c r="AR427" s="533"/>
      <c r="AS427" s="533"/>
      <c r="AT427" s="533"/>
      <c r="AU427" s="533"/>
      <c r="AV427" s="533"/>
      <c r="AW427" s="533"/>
      <c r="AX427" s="533"/>
      <c r="AY427" s="533"/>
      <c r="AZ427" s="533"/>
      <c r="BA427" s="533"/>
      <c r="BB427" s="533"/>
      <c r="BC427" s="533"/>
      <c r="BD427" s="533"/>
      <c r="BE427" s="533"/>
      <c r="BF427" s="533"/>
      <c r="BG427" s="533"/>
      <c r="BH427" s="533"/>
      <c r="BI427" s="533"/>
      <c r="BJ427" s="533"/>
      <c r="BK427" s="533"/>
      <c r="BL427" s="533"/>
      <c r="BM427" s="533"/>
      <c r="BN427" s="533"/>
      <c r="BO427" s="533"/>
      <c r="BP427" s="533"/>
      <c r="BQ427" s="533"/>
      <c r="BR427" s="533"/>
      <c r="BS427" s="533"/>
      <c r="BT427" s="533"/>
      <c r="BU427" s="534"/>
    </row>
    <row r="428" spans="1:73" ht="21">
      <c r="A428" s="150"/>
      <c r="B428" s="150"/>
      <c r="C428" s="150"/>
      <c r="D428" s="150"/>
      <c r="E428" s="150"/>
      <c r="F428" s="150"/>
      <c r="G428" s="150"/>
      <c r="H428" s="150"/>
      <c r="I428" s="529"/>
      <c r="J428" s="530"/>
      <c r="K428" s="530"/>
      <c r="L428" s="530"/>
      <c r="M428" s="530"/>
      <c r="N428" s="530"/>
      <c r="O428" s="530"/>
      <c r="P428" s="530"/>
      <c r="Q428" s="530"/>
      <c r="R428" s="530"/>
      <c r="S428" s="530"/>
      <c r="T428" s="530"/>
      <c r="U428" s="531"/>
      <c r="V428" s="529"/>
      <c r="W428" s="530"/>
      <c r="X428" s="530"/>
      <c r="Y428" s="530"/>
      <c r="Z428" s="530"/>
      <c r="AA428" s="530"/>
      <c r="AB428" s="530"/>
      <c r="AC428" s="530"/>
      <c r="AD428" s="530"/>
      <c r="AE428" s="530"/>
      <c r="AF428" s="530"/>
      <c r="AG428" s="530"/>
      <c r="AH428" s="531"/>
      <c r="AI428" s="532"/>
      <c r="AJ428" s="533"/>
      <c r="AK428" s="533"/>
      <c r="AL428" s="533"/>
      <c r="AM428" s="533"/>
      <c r="AN428" s="533"/>
      <c r="AO428" s="533"/>
      <c r="AP428" s="533"/>
      <c r="AQ428" s="533"/>
      <c r="AR428" s="533"/>
      <c r="AS428" s="533"/>
      <c r="AT428" s="533"/>
      <c r="AU428" s="533"/>
      <c r="AV428" s="533"/>
      <c r="AW428" s="533"/>
      <c r="AX428" s="533"/>
      <c r="AY428" s="533"/>
      <c r="AZ428" s="533"/>
      <c r="BA428" s="533"/>
      <c r="BB428" s="533"/>
      <c r="BC428" s="533"/>
      <c r="BD428" s="533"/>
      <c r="BE428" s="533"/>
      <c r="BF428" s="533"/>
      <c r="BG428" s="533"/>
      <c r="BH428" s="533"/>
      <c r="BI428" s="533"/>
      <c r="BJ428" s="533"/>
      <c r="BK428" s="533"/>
      <c r="BL428" s="533"/>
      <c r="BM428" s="533"/>
      <c r="BN428" s="533"/>
      <c r="BO428" s="533"/>
      <c r="BP428" s="533"/>
      <c r="BQ428" s="533"/>
      <c r="BR428" s="533"/>
      <c r="BS428" s="533"/>
      <c r="BT428" s="533"/>
      <c r="BU428" s="534"/>
    </row>
    <row r="429" spans="1:73" ht="21">
      <c r="A429" s="150"/>
      <c r="B429" s="150"/>
      <c r="C429" s="150"/>
      <c r="D429" s="150"/>
      <c r="E429" s="150"/>
      <c r="F429" s="150"/>
      <c r="G429" s="150"/>
      <c r="H429" s="150"/>
      <c r="I429" s="529"/>
      <c r="J429" s="530"/>
      <c r="K429" s="530"/>
      <c r="L429" s="530"/>
      <c r="M429" s="530"/>
      <c r="N429" s="530"/>
      <c r="O429" s="530"/>
      <c r="P429" s="530"/>
      <c r="Q429" s="530"/>
      <c r="R429" s="530"/>
      <c r="S429" s="530"/>
      <c r="T429" s="530"/>
      <c r="U429" s="531"/>
      <c r="V429" s="529"/>
      <c r="W429" s="530"/>
      <c r="X429" s="530"/>
      <c r="Y429" s="530"/>
      <c r="Z429" s="530"/>
      <c r="AA429" s="530"/>
      <c r="AB429" s="530"/>
      <c r="AC429" s="530"/>
      <c r="AD429" s="530"/>
      <c r="AE429" s="530"/>
      <c r="AF429" s="530"/>
      <c r="AG429" s="530"/>
      <c r="AH429" s="531"/>
      <c r="AI429" s="532"/>
      <c r="AJ429" s="533"/>
      <c r="AK429" s="533"/>
      <c r="AL429" s="533"/>
      <c r="AM429" s="533"/>
      <c r="AN429" s="533"/>
      <c r="AO429" s="533"/>
      <c r="AP429" s="533"/>
      <c r="AQ429" s="533"/>
      <c r="AR429" s="533"/>
      <c r="AS429" s="533"/>
      <c r="AT429" s="533"/>
      <c r="AU429" s="533"/>
      <c r="AV429" s="533"/>
      <c r="AW429" s="533"/>
      <c r="AX429" s="533"/>
      <c r="AY429" s="533"/>
      <c r="AZ429" s="533"/>
      <c r="BA429" s="533"/>
      <c r="BB429" s="533"/>
      <c r="BC429" s="533"/>
      <c r="BD429" s="533"/>
      <c r="BE429" s="533"/>
      <c r="BF429" s="533"/>
      <c r="BG429" s="533"/>
      <c r="BH429" s="533"/>
      <c r="BI429" s="533"/>
      <c r="BJ429" s="533"/>
      <c r="BK429" s="533"/>
      <c r="BL429" s="533"/>
      <c r="BM429" s="533"/>
      <c r="BN429" s="533"/>
      <c r="BO429" s="533"/>
      <c r="BP429" s="533"/>
      <c r="BQ429" s="533"/>
      <c r="BR429" s="533"/>
      <c r="BS429" s="533"/>
      <c r="BT429" s="533"/>
      <c r="BU429" s="534"/>
    </row>
    <row r="430" spans="1:73" ht="21">
      <c r="A430" s="150"/>
      <c r="B430" s="150"/>
      <c r="C430" s="150"/>
      <c r="D430" s="150"/>
      <c r="E430" s="150"/>
      <c r="F430" s="150"/>
      <c r="G430" s="150"/>
      <c r="H430" s="150"/>
      <c r="I430" s="529"/>
      <c r="J430" s="530"/>
      <c r="K430" s="530"/>
      <c r="L430" s="530"/>
      <c r="M430" s="530"/>
      <c r="N430" s="530"/>
      <c r="O430" s="530"/>
      <c r="P430" s="530"/>
      <c r="Q430" s="530"/>
      <c r="R430" s="530"/>
      <c r="S430" s="530"/>
      <c r="T430" s="530"/>
      <c r="U430" s="531"/>
      <c r="V430" s="529"/>
      <c r="W430" s="530"/>
      <c r="X430" s="530"/>
      <c r="Y430" s="530"/>
      <c r="Z430" s="530"/>
      <c r="AA430" s="530"/>
      <c r="AB430" s="530"/>
      <c r="AC430" s="530"/>
      <c r="AD430" s="530"/>
      <c r="AE430" s="530"/>
      <c r="AF430" s="530"/>
      <c r="AG430" s="530"/>
      <c r="AH430" s="531"/>
      <c r="AI430" s="532"/>
      <c r="AJ430" s="533"/>
      <c r="AK430" s="533"/>
      <c r="AL430" s="533"/>
      <c r="AM430" s="533"/>
      <c r="AN430" s="533"/>
      <c r="AO430" s="533"/>
      <c r="AP430" s="533"/>
      <c r="AQ430" s="533"/>
      <c r="AR430" s="533"/>
      <c r="AS430" s="533"/>
      <c r="AT430" s="533"/>
      <c r="AU430" s="533"/>
      <c r="AV430" s="533"/>
      <c r="AW430" s="533"/>
      <c r="AX430" s="533"/>
      <c r="AY430" s="533"/>
      <c r="AZ430" s="533"/>
      <c r="BA430" s="533"/>
      <c r="BB430" s="533"/>
      <c r="BC430" s="533"/>
      <c r="BD430" s="533"/>
      <c r="BE430" s="533"/>
      <c r="BF430" s="533"/>
      <c r="BG430" s="533"/>
      <c r="BH430" s="533"/>
      <c r="BI430" s="533"/>
      <c r="BJ430" s="533"/>
      <c r="BK430" s="533"/>
      <c r="BL430" s="533"/>
      <c r="BM430" s="533"/>
      <c r="BN430" s="533"/>
      <c r="BO430" s="533"/>
      <c r="BP430" s="533"/>
      <c r="BQ430" s="533"/>
      <c r="BR430" s="533"/>
      <c r="BS430" s="533"/>
      <c r="BT430" s="533"/>
      <c r="BU430" s="534"/>
    </row>
    <row r="431" spans="1:73" ht="21">
      <c r="A431" s="150"/>
      <c r="B431" s="150"/>
      <c r="C431" s="150"/>
      <c r="D431" s="150"/>
      <c r="E431" s="150"/>
      <c r="F431" s="150"/>
      <c r="G431" s="150"/>
      <c r="H431" s="150"/>
      <c r="I431" s="529"/>
      <c r="J431" s="530"/>
      <c r="K431" s="530"/>
      <c r="L431" s="530"/>
      <c r="M431" s="530"/>
      <c r="N431" s="530"/>
      <c r="O431" s="530"/>
      <c r="P431" s="530"/>
      <c r="Q431" s="530"/>
      <c r="R431" s="530"/>
      <c r="S431" s="530"/>
      <c r="T431" s="530"/>
      <c r="U431" s="531"/>
      <c r="V431" s="529"/>
      <c r="W431" s="530"/>
      <c r="X431" s="530"/>
      <c r="Y431" s="530"/>
      <c r="Z431" s="530"/>
      <c r="AA431" s="530"/>
      <c r="AB431" s="530"/>
      <c r="AC431" s="530"/>
      <c r="AD431" s="530"/>
      <c r="AE431" s="530"/>
      <c r="AF431" s="530"/>
      <c r="AG431" s="530"/>
      <c r="AH431" s="531"/>
      <c r="AI431" s="532"/>
      <c r="AJ431" s="533"/>
      <c r="AK431" s="533"/>
      <c r="AL431" s="533"/>
      <c r="AM431" s="533"/>
      <c r="AN431" s="533"/>
      <c r="AO431" s="533"/>
      <c r="AP431" s="533"/>
      <c r="AQ431" s="533"/>
      <c r="AR431" s="533"/>
      <c r="AS431" s="533"/>
      <c r="AT431" s="533"/>
      <c r="AU431" s="533"/>
      <c r="AV431" s="533"/>
      <c r="AW431" s="533"/>
      <c r="AX431" s="533"/>
      <c r="AY431" s="533"/>
      <c r="AZ431" s="533"/>
      <c r="BA431" s="533"/>
      <c r="BB431" s="533"/>
      <c r="BC431" s="533"/>
      <c r="BD431" s="533"/>
      <c r="BE431" s="533"/>
      <c r="BF431" s="533"/>
      <c r="BG431" s="533"/>
      <c r="BH431" s="533"/>
      <c r="BI431" s="533"/>
      <c r="BJ431" s="533"/>
      <c r="BK431" s="533"/>
      <c r="BL431" s="533"/>
      <c r="BM431" s="533"/>
      <c r="BN431" s="533"/>
      <c r="BO431" s="533"/>
      <c r="BP431" s="533"/>
      <c r="BQ431" s="533"/>
      <c r="BR431" s="533"/>
      <c r="BS431" s="533"/>
      <c r="BT431" s="533"/>
      <c r="BU431" s="534"/>
    </row>
    <row r="432" spans="1:73" ht="21">
      <c r="A432" s="150"/>
      <c r="B432" s="150"/>
      <c r="C432" s="150"/>
      <c r="D432" s="150"/>
      <c r="E432" s="150"/>
      <c r="F432" s="150"/>
      <c r="G432" s="150"/>
      <c r="H432" s="150"/>
      <c r="I432" s="529"/>
      <c r="J432" s="530"/>
      <c r="K432" s="530"/>
      <c r="L432" s="530"/>
      <c r="M432" s="530"/>
      <c r="N432" s="530"/>
      <c r="O432" s="530"/>
      <c r="P432" s="530"/>
      <c r="Q432" s="530"/>
      <c r="R432" s="530"/>
      <c r="S432" s="530"/>
      <c r="T432" s="530"/>
      <c r="U432" s="531"/>
      <c r="V432" s="529"/>
      <c r="W432" s="530"/>
      <c r="X432" s="530"/>
      <c r="Y432" s="530"/>
      <c r="Z432" s="530"/>
      <c r="AA432" s="530"/>
      <c r="AB432" s="530"/>
      <c r="AC432" s="530"/>
      <c r="AD432" s="530"/>
      <c r="AE432" s="530"/>
      <c r="AF432" s="530"/>
      <c r="AG432" s="530"/>
      <c r="AH432" s="531"/>
      <c r="AI432" s="532"/>
      <c r="AJ432" s="533"/>
      <c r="AK432" s="533"/>
      <c r="AL432" s="533"/>
      <c r="AM432" s="533"/>
      <c r="AN432" s="533"/>
      <c r="AO432" s="533"/>
      <c r="AP432" s="533"/>
      <c r="AQ432" s="533"/>
      <c r="AR432" s="533"/>
      <c r="AS432" s="533"/>
      <c r="AT432" s="533"/>
      <c r="AU432" s="533"/>
      <c r="AV432" s="533"/>
      <c r="AW432" s="533"/>
      <c r="AX432" s="533"/>
      <c r="AY432" s="533"/>
      <c r="AZ432" s="533"/>
      <c r="BA432" s="533"/>
      <c r="BB432" s="533"/>
      <c r="BC432" s="533"/>
      <c r="BD432" s="533"/>
      <c r="BE432" s="533"/>
      <c r="BF432" s="533"/>
      <c r="BG432" s="533"/>
      <c r="BH432" s="533"/>
      <c r="BI432" s="533"/>
      <c r="BJ432" s="533"/>
      <c r="BK432" s="533"/>
      <c r="BL432" s="533"/>
      <c r="BM432" s="533"/>
      <c r="BN432" s="533"/>
      <c r="BO432" s="533"/>
      <c r="BP432" s="533"/>
      <c r="BQ432" s="533"/>
      <c r="BR432" s="533"/>
      <c r="BS432" s="533"/>
      <c r="BT432" s="533"/>
      <c r="BU432" s="534"/>
    </row>
    <row r="433" spans="1:73" ht="21">
      <c r="A433" s="150"/>
      <c r="B433" s="150"/>
      <c r="C433" s="150"/>
      <c r="D433" s="150"/>
      <c r="E433" s="150"/>
      <c r="F433" s="150"/>
      <c r="G433" s="150"/>
      <c r="H433" s="150"/>
      <c r="I433" s="529"/>
      <c r="J433" s="530"/>
      <c r="K433" s="530"/>
      <c r="L433" s="530"/>
      <c r="M433" s="530"/>
      <c r="N433" s="530"/>
      <c r="O433" s="530"/>
      <c r="P433" s="530"/>
      <c r="Q433" s="530"/>
      <c r="R433" s="530"/>
      <c r="S433" s="530"/>
      <c r="T433" s="530"/>
      <c r="U433" s="531"/>
      <c r="V433" s="529"/>
      <c r="W433" s="530"/>
      <c r="X433" s="530"/>
      <c r="Y433" s="530"/>
      <c r="Z433" s="530"/>
      <c r="AA433" s="530"/>
      <c r="AB433" s="530"/>
      <c r="AC433" s="530"/>
      <c r="AD433" s="530"/>
      <c r="AE433" s="530"/>
      <c r="AF433" s="530"/>
      <c r="AG433" s="530"/>
      <c r="AH433" s="531"/>
      <c r="AI433" s="532"/>
      <c r="AJ433" s="533"/>
      <c r="AK433" s="533"/>
      <c r="AL433" s="533"/>
      <c r="AM433" s="533"/>
      <c r="AN433" s="533"/>
      <c r="AO433" s="533"/>
      <c r="AP433" s="533"/>
      <c r="AQ433" s="533"/>
      <c r="AR433" s="533"/>
      <c r="AS433" s="533"/>
      <c r="AT433" s="533"/>
      <c r="AU433" s="533"/>
      <c r="AV433" s="533"/>
      <c r="AW433" s="533"/>
      <c r="AX433" s="533"/>
      <c r="AY433" s="533"/>
      <c r="AZ433" s="533"/>
      <c r="BA433" s="533"/>
      <c r="BB433" s="533"/>
      <c r="BC433" s="533"/>
      <c r="BD433" s="533"/>
      <c r="BE433" s="533"/>
      <c r="BF433" s="533"/>
      <c r="BG433" s="533"/>
      <c r="BH433" s="533"/>
      <c r="BI433" s="533"/>
      <c r="BJ433" s="533"/>
      <c r="BK433" s="533"/>
      <c r="BL433" s="533"/>
      <c r="BM433" s="533"/>
      <c r="BN433" s="533"/>
      <c r="BO433" s="533"/>
      <c r="BP433" s="533"/>
      <c r="BQ433" s="533"/>
      <c r="BR433" s="533"/>
      <c r="BS433" s="533"/>
      <c r="BT433" s="533"/>
      <c r="BU433" s="534"/>
    </row>
    <row r="434" spans="1:73" ht="21">
      <c r="A434" s="150"/>
      <c r="B434" s="150"/>
      <c r="C434" s="150"/>
      <c r="D434" s="150"/>
      <c r="E434" s="150"/>
      <c r="F434" s="150"/>
      <c r="G434" s="150"/>
      <c r="H434" s="150"/>
      <c r="I434" s="529"/>
      <c r="J434" s="530"/>
      <c r="K434" s="530"/>
      <c r="L434" s="530"/>
      <c r="M434" s="530"/>
      <c r="N434" s="530"/>
      <c r="O434" s="530"/>
      <c r="P434" s="530"/>
      <c r="Q434" s="530"/>
      <c r="R434" s="530"/>
      <c r="S434" s="530"/>
      <c r="T434" s="530"/>
      <c r="U434" s="531"/>
      <c r="V434" s="529"/>
      <c r="W434" s="530"/>
      <c r="X434" s="530"/>
      <c r="Y434" s="530"/>
      <c r="Z434" s="530"/>
      <c r="AA434" s="530"/>
      <c r="AB434" s="530"/>
      <c r="AC434" s="530"/>
      <c r="AD434" s="530"/>
      <c r="AE434" s="530"/>
      <c r="AF434" s="530"/>
      <c r="AG434" s="530"/>
      <c r="AH434" s="531"/>
      <c r="AI434" s="532"/>
      <c r="AJ434" s="533"/>
      <c r="AK434" s="533"/>
      <c r="AL434" s="533"/>
      <c r="AM434" s="533"/>
      <c r="AN434" s="533"/>
      <c r="AO434" s="533"/>
      <c r="AP434" s="533"/>
      <c r="AQ434" s="533"/>
      <c r="AR434" s="533"/>
      <c r="AS434" s="533"/>
      <c r="AT434" s="533"/>
      <c r="AU434" s="533"/>
      <c r="AV434" s="533"/>
      <c r="AW434" s="533"/>
      <c r="AX434" s="533"/>
      <c r="AY434" s="533"/>
      <c r="AZ434" s="533"/>
      <c r="BA434" s="533"/>
      <c r="BB434" s="533"/>
      <c r="BC434" s="533"/>
      <c r="BD434" s="533"/>
      <c r="BE434" s="533"/>
      <c r="BF434" s="533"/>
      <c r="BG434" s="533"/>
      <c r="BH434" s="533"/>
      <c r="BI434" s="533"/>
      <c r="BJ434" s="533"/>
      <c r="BK434" s="533"/>
      <c r="BL434" s="533"/>
      <c r="BM434" s="533"/>
      <c r="BN434" s="533"/>
      <c r="BO434" s="533"/>
      <c r="BP434" s="533"/>
      <c r="BQ434" s="533"/>
      <c r="BR434" s="533"/>
      <c r="BS434" s="533"/>
      <c r="BT434" s="533"/>
      <c r="BU434" s="534"/>
    </row>
    <row r="435" spans="1:73" ht="21">
      <c r="A435" s="150"/>
      <c r="B435" s="150"/>
      <c r="C435" s="150"/>
      <c r="D435" s="150"/>
      <c r="E435" s="150"/>
      <c r="F435" s="150"/>
      <c r="G435" s="150"/>
      <c r="H435" s="150"/>
      <c r="I435" s="529"/>
      <c r="J435" s="530"/>
      <c r="K435" s="530"/>
      <c r="L435" s="530"/>
      <c r="M435" s="530"/>
      <c r="N435" s="530"/>
      <c r="O435" s="530"/>
      <c r="P435" s="530"/>
      <c r="Q435" s="530"/>
      <c r="R435" s="530"/>
      <c r="S435" s="530"/>
      <c r="T435" s="530"/>
      <c r="U435" s="531"/>
      <c r="V435" s="529"/>
      <c r="W435" s="530"/>
      <c r="X435" s="530"/>
      <c r="Y435" s="530"/>
      <c r="Z435" s="530"/>
      <c r="AA435" s="530"/>
      <c r="AB435" s="530"/>
      <c r="AC435" s="530"/>
      <c r="AD435" s="530"/>
      <c r="AE435" s="530"/>
      <c r="AF435" s="530"/>
      <c r="AG435" s="530"/>
      <c r="AH435" s="531"/>
      <c r="AI435" s="532"/>
      <c r="AJ435" s="533"/>
      <c r="AK435" s="533"/>
      <c r="AL435" s="533"/>
      <c r="AM435" s="533"/>
      <c r="AN435" s="533"/>
      <c r="AO435" s="533"/>
      <c r="AP435" s="533"/>
      <c r="AQ435" s="533"/>
      <c r="AR435" s="533"/>
      <c r="AS435" s="533"/>
      <c r="AT435" s="533"/>
      <c r="AU435" s="533"/>
      <c r="AV435" s="533"/>
      <c r="AW435" s="533"/>
      <c r="AX435" s="533"/>
      <c r="AY435" s="533"/>
      <c r="AZ435" s="533"/>
      <c r="BA435" s="533"/>
      <c r="BB435" s="533"/>
      <c r="BC435" s="533"/>
      <c r="BD435" s="533"/>
      <c r="BE435" s="533"/>
      <c r="BF435" s="533"/>
      <c r="BG435" s="533"/>
      <c r="BH435" s="533"/>
      <c r="BI435" s="533"/>
      <c r="BJ435" s="533"/>
      <c r="BK435" s="533"/>
      <c r="BL435" s="533"/>
      <c r="BM435" s="533"/>
      <c r="BN435" s="533"/>
      <c r="BO435" s="533"/>
      <c r="BP435" s="533"/>
      <c r="BQ435" s="533"/>
      <c r="BR435" s="533"/>
      <c r="BS435" s="533"/>
      <c r="BT435" s="533"/>
      <c r="BU435" s="534"/>
    </row>
    <row r="436" spans="1:73" ht="21">
      <c r="A436" s="150"/>
      <c r="B436" s="150"/>
      <c r="C436" s="150"/>
      <c r="D436" s="150"/>
      <c r="E436" s="150"/>
      <c r="F436" s="150"/>
      <c r="G436" s="150"/>
      <c r="H436" s="150"/>
      <c r="I436" s="529"/>
      <c r="J436" s="530"/>
      <c r="K436" s="530"/>
      <c r="L436" s="530"/>
      <c r="M436" s="530"/>
      <c r="N436" s="530"/>
      <c r="O436" s="530"/>
      <c r="P436" s="530"/>
      <c r="Q436" s="530"/>
      <c r="R436" s="530"/>
      <c r="S436" s="530"/>
      <c r="T436" s="530"/>
      <c r="U436" s="531"/>
      <c r="V436" s="529"/>
      <c r="W436" s="530"/>
      <c r="X436" s="530"/>
      <c r="Y436" s="530"/>
      <c r="Z436" s="530"/>
      <c r="AA436" s="530"/>
      <c r="AB436" s="530"/>
      <c r="AC436" s="530"/>
      <c r="AD436" s="530"/>
      <c r="AE436" s="530"/>
      <c r="AF436" s="530"/>
      <c r="AG436" s="530"/>
      <c r="AH436" s="531"/>
      <c r="AI436" s="532"/>
      <c r="AJ436" s="533"/>
      <c r="AK436" s="533"/>
      <c r="AL436" s="533"/>
      <c r="AM436" s="533"/>
      <c r="AN436" s="533"/>
      <c r="AO436" s="533"/>
      <c r="AP436" s="533"/>
      <c r="AQ436" s="533"/>
      <c r="AR436" s="533"/>
      <c r="AS436" s="533"/>
      <c r="AT436" s="533"/>
      <c r="AU436" s="533"/>
      <c r="AV436" s="533"/>
      <c r="AW436" s="533"/>
      <c r="AX436" s="533"/>
      <c r="AY436" s="533"/>
      <c r="AZ436" s="533"/>
      <c r="BA436" s="533"/>
      <c r="BB436" s="533"/>
      <c r="BC436" s="533"/>
      <c r="BD436" s="533"/>
      <c r="BE436" s="533"/>
      <c r="BF436" s="533"/>
      <c r="BG436" s="533"/>
      <c r="BH436" s="533"/>
      <c r="BI436" s="533"/>
      <c r="BJ436" s="533"/>
      <c r="BK436" s="533"/>
      <c r="BL436" s="533"/>
      <c r="BM436" s="533"/>
      <c r="BN436" s="533"/>
      <c r="BO436" s="533"/>
      <c r="BP436" s="533"/>
      <c r="BQ436" s="533"/>
      <c r="BR436" s="533"/>
      <c r="BS436" s="533"/>
      <c r="BT436" s="533"/>
      <c r="BU436" s="534"/>
    </row>
    <row r="437" spans="1:73" ht="21">
      <c r="A437" s="150"/>
      <c r="B437" s="150"/>
      <c r="C437" s="150"/>
      <c r="D437" s="150"/>
      <c r="E437" s="150"/>
      <c r="F437" s="150"/>
      <c r="G437" s="150"/>
      <c r="H437" s="150"/>
      <c r="I437" s="529"/>
      <c r="J437" s="530"/>
      <c r="K437" s="530"/>
      <c r="L437" s="530"/>
      <c r="M437" s="530"/>
      <c r="N437" s="530"/>
      <c r="O437" s="530"/>
      <c r="P437" s="530"/>
      <c r="Q437" s="530"/>
      <c r="R437" s="530"/>
      <c r="S437" s="530"/>
      <c r="T437" s="530"/>
      <c r="U437" s="531"/>
      <c r="V437" s="529"/>
      <c r="W437" s="530"/>
      <c r="X437" s="530"/>
      <c r="Y437" s="530"/>
      <c r="Z437" s="530"/>
      <c r="AA437" s="530"/>
      <c r="AB437" s="530"/>
      <c r="AC437" s="530"/>
      <c r="AD437" s="530"/>
      <c r="AE437" s="530"/>
      <c r="AF437" s="530"/>
      <c r="AG437" s="530"/>
      <c r="AH437" s="531"/>
      <c r="AI437" s="532"/>
      <c r="AJ437" s="533"/>
      <c r="AK437" s="533"/>
      <c r="AL437" s="533"/>
      <c r="AM437" s="533"/>
      <c r="AN437" s="533"/>
      <c r="AO437" s="533"/>
      <c r="AP437" s="533"/>
      <c r="AQ437" s="533"/>
      <c r="AR437" s="533"/>
      <c r="AS437" s="533"/>
      <c r="AT437" s="533"/>
      <c r="AU437" s="533"/>
      <c r="AV437" s="533"/>
      <c r="AW437" s="533"/>
      <c r="AX437" s="533"/>
      <c r="AY437" s="533"/>
      <c r="AZ437" s="533"/>
      <c r="BA437" s="533"/>
      <c r="BB437" s="533"/>
      <c r="BC437" s="533"/>
      <c r="BD437" s="533"/>
      <c r="BE437" s="533"/>
      <c r="BF437" s="533"/>
      <c r="BG437" s="533"/>
      <c r="BH437" s="533"/>
      <c r="BI437" s="533"/>
      <c r="BJ437" s="533"/>
      <c r="BK437" s="533"/>
      <c r="BL437" s="533"/>
      <c r="BM437" s="533"/>
      <c r="BN437" s="533"/>
      <c r="BO437" s="533"/>
      <c r="BP437" s="533"/>
      <c r="BQ437" s="533"/>
      <c r="BR437" s="533"/>
      <c r="BS437" s="533"/>
      <c r="BT437" s="533"/>
      <c r="BU437" s="534"/>
    </row>
    <row r="438" spans="1:73" ht="21">
      <c r="A438" s="150"/>
      <c r="B438" s="150"/>
      <c r="C438" s="150"/>
      <c r="D438" s="150"/>
      <c r="E438" s="150"/>
      <c r="F438" s="150"/>
      <c r="G438" s="150"/>
      <c r="H438" s="150"/>
      <c r="I438" s="529"/>
      <c r="J438" s="530"/>
      <c r="K438" s="530"/>
      <c r="L438" s="530"/>
      <c r="M438" s="530"/>
      <c r="N438" s="530"/>
      <c r="O438" s="530"/>
      <c r="P438" s="530"/>
      <c r="Q438" s="530"/>
      <c r="R438" s="530"/>
      <c r="S438" s="530"/>
      <c r="T438" s="530"/>
      <c r="U438" s="531"/>
      <c r="V438" s="529"/>
      <c r="W438" s="530"/>
      <c r="X438" s="530"/>
      <c r="Y438" s="530"/>
      <c r="Z438" s="530"/>
      <c r="AA438" s="530"/>
      <c r="AB438" s="530"/>
      <c r="AC438" s="530"/>
      <c r="AD438" s="530"/>
      <c r="AE438" s="530"/>
      <c r="AF438" s="530"/>
      <c r="AG438" s="530"/>
      <c r="AH438" s="531"/>
      <c r="AI438" s="532"/>
      <c r="AJ438" s="533"/>
      <c r="AK438" s="533"/>
      <c r="AL438" s="533"/>
      <c r="AM438" s="533"/>
      <c r="AN438" s="533"/>
      <c r="AO438" s="533"/>
      <c r="AP438" s="533"/>
      <c r="AQ438" s="533"/>
      <c r="AR438" s="533"/>
      <c r="AS438" s="533"/>
      <c r="AT438" s="533"/>
      <c r="AU438" s="533"/>
      <c r="AV438" s="533"/>
      <c r="AW438" s="533"/>
      <c r="AX438" s="533"/>
      <c r="AY438" s="533"/>
      <c r="AZ438" s="533"/>
      <c r="BA438" s="533"/>
      <c r="BB438" s="533"/>
      <c r="BC438" s="533"/>
      <c r="BD438" s="533"/>
      <c r="BE438" s="533"/>
      <c r="BF438" s="533"/>
      <c r="BG438" s="533"/>
      <c r="BH438" s="533"/>
      <c r="BI438" s="533"/>
      <c r="BJ438" s="533"/>
      <c r="BK438" s="533"/>
      <c r="BL438" s="533"/>
      <c r="BM438" s="533"/>
      <c r="BN438" s="533"/>
      <c r="BO438" s="533"/>
      <c r="BP438" s="533"/>
      <c r="BQ438" s="533"/>
      <c r="BR438" s="533"/>
      <c r="BS438" s="533"/>
      <c r="BT438" s="533"/>
      <c r="BU438" s="534"/>
    </row>
    <row r="439" spans="1:73" ht="21">
      <c r="A439" s="150"/>
      <c r="B439" s="150"/>
      <c r="C439" s="150"/>
      <c r="D439" s="150"/>
      <c r="E439" s="150"/>
      <c r="F439" s="150"/>
      <c r="G439" s="150"/>
      <c r="H439" s="150"/>
      <c r="I439" s="529"/>
      <c r="J439" s="530"/>
      <c r="K439" s="530"/>
      <c r="L439" s="530"/>
      <c r="M439" s="530"/>
      <c r="N439" s="530"/>
      <c r="O439" s="530"/>
      <c r="P439" s="530"/>
      <c r="Q439" s="530"/>
      <c r="R439" s="530"/>
      <c r="S439" s="530"/>
      <c r="T439" s="530"/>
      <c r="U439" s="531"/>
      <c r="V439" s="529"/>
      <c r="W439" s="530"/>
      <c r="X439" s="530"/>
      <c r="Y439" s="530"/>
      <c r="Z439" s="530"/>
      <c r="AA439" s="530"/>
      <c r="AB439" s="530"/>
      <c r="AC439" s="530"/>
      <c r="AD439" s="530"/>
      <c r="AE439" s="530"/>
      <c r="AF439" s="530"/>
      <c r="AG439" s="530"/>
      <c r="AH439" s="531"/>
      <c r="AI439" s="532"/>
      <c r="AJ439" s="533"/>
      <c r="AK439" s="533"/>
      <c r="AL439" s="533"/>
      <c r="AM439" s="533"/>
      <c r="AN439" s="533"/>
      <c r="AO439" s="533"/>
      <c r="AP439" s="533"/>
      <c r="AQ439" s="533"/>
      <c r="AR439" s="533"/>
      <c r="AS439" s="533"/>
      <c r="AT439" s="533"/>
      <c r="AU439" s="533"/>
      <c r="AV439" s="533"/>
      <c r="AW439" s="533"/>
      <c r="AX439" s="533"/>
      <c r="AY439" s="533"/>
      <c r="AZ439" s="533"/>
      <c r="BA439" s="533"/>
      <c r="BB439" s="533"/>
      <c r="BC439" s="533"/>
      <c r="BD439" s="533"/>
      <c r="BE439" s="533"/>
      <c r="BF439" s="533"/>
      <c r="BG439" s="533"/>
      <c r="BH439" s="533"/>
      <c r="BI439" s="533"/>
      <c r="BJ439" s="533"/>
      <c r="BK439" s="533"/>
      <c r="BL439" s="533"/>
      <c r="BM439" s="533"/>
      <c r="BN439" s="533"/>
      <c r="BO439" s="533"/>
      <c r="BP439" s="533"/>
      <c r="BQ439" s="533"/>
      <c r="BR439" s="533"/>
      <c r="BS439" s="533"/>
      <c r="BT439" s="533"/>
      <c r="BU439" s="534"/>
    </row>
    <row r="440" spans="1:73" ht="21">
      <c r="A440" s="150"/>
      <c r="B440" s="150"/>
      <c r="C440" s="150"/>
      <c r="D440" s="150"/>
      <c r="E440" s="150"/>
      <c r="F440" s="150"/>
      <c r="G440" s="150"/>
      <c r="H440" s="150"/>
      <c r="I440" s="529"/>
      <c r="J440" s="530"/>
      <c r="K440" s="530"/>
      <c r="L440" s="530"/>
      <c r="M440" s="530"/>
      <c r="N440" s="530"/>
      <c r="O440" s="530"/>
      <c r="P440" s="530"/>
      <c r="Q440" s="530"/>
      <c r="R440" s="530"/>
      <c r="S440" s="530"/>
      <c r="T440" s="530"/>
      <c r="U440" s="531"/>
      <c r="V440" s="529"/>
      <c r="W440" s="530"/>
      <c r="X440" s="530"/>
      <c r="Y440" s="530"/>
      <c r="Z440" s="530"/>
      <c r="AA440" s="530"/>
      <c r="AB440" s="530"/>
      <c r="AC440" s="530"/>
      <c r="AD440" s="530"/>
      <c r="AE440" s="530"/>
      <c r="AF440" s="530"/>
      <c r="AG440" s="530"/>
      <c r="AH440" s="531"/>
      <c r="AI440" s="532"/>
      <c r="AJ440" s="533"/>
      <c r="AK440" s="533"/>
      <c r="AL440" s="533"/>
      <c r="AM440" s="533"/>
      <c r="AN440" s="533"/>
      <c r="AO440" s="533"/>
      <c r="AP440" s="533"/>
      <c r="AQ440" s="533"/>
      <c r="AR440" s="533"/>
      <c r="AS440" s="533"/>
      <c r="AT440" s="533"/>
      <c r="AU440" s="533"/>
      <c r="AV440" s="533"/>
      <c r="AW440" s="533"/>
      <c r="AX440" s="533"/>
      <c r="AY440" s="533"/>
      <c r="AZ440" s="533"/>
      <c r="BA440" s="533"/>
      <c r="BB440" s="533"/>
      <c r="BC440" s="533"/>
      <c r="BD440" s="533"/>
      <c r="BE440" s="533"/>
      <c r="BF440" s="533"/>
      <c r="BG440" s="533"/>
      <c r="BH440" s="533"/>
      <c r="BI440" s="533"/>
      <c r="BJ440" s="533"/>
      <c r="BK440" s="533"/>
      <c r="BL440" s="533"/>
      <c r="BM440" s="533"/>
      <c r="BN440" s="533"/>
      <c r="BO440" s="533"/>
      <c r="BP440" s="533"/>
      <c r="BQ440" s="533"/>
      <c r="BR440" s="533"/>
      <c r="BS440" s="533"/>
      <c r="BT440" s="533"/>
      <c r="BU440" s="534"/>
    </row>
    <row r="441" spans="1:73" ht="21">
      <c r="A441" s="150"/>
      <c r="B441" s="150"/>
      <c r="C441" s="150"/>
      <c r="D441" s="150"/>
      <c r="E441" s="150"/>
      <c r="F441" s="150"/>
      <c r="G441" s="150"/>
      <c r="H441" s="150"/>
      <c r="I441" s="529"/>
      <c r="J441" s="530"/>
      <c r="K441" s="530"/>
      <c r="L441" s="530"/>
      <c r="M441" s="530"/>
      <c r="N441" s="530"/>
      <c r="O441" s="530"/>
      <c r="P441" s="530"/>
      <c r="Q441" s="530"/>
      <c r="R441" s="530"/>
      <c r="S441" s="530"/>
      <c r="T441" s="530"/>
      <c r="U441" s="531"/>
      <c r="V441" s="529"/>
      <c r="W441" s="530"/>
      <c r="X441" s="530"/>
      <c r="Y441" s="530"/>
      <c r="Z441" s="530"/>
      <c r="AA441" s="530"/>
      <c r="AB441" s="530"/>
      <c r="AC441" s="530"/>
      <c r="AD441" s="530"/>
      <c r="AE441" s="530"/>
      <c r="AF441" s="530"/>
      <c r="AG441" s="530"/>
      <c r="AH441" s="531"/>
      <c r="AI441" s="532"/>
      <c r="AJ441" s="533"/>
      <c r="AK441" s="533"/>
      <c r="AL441" s="533"/>
      <c r="AM441" s="533"/>
      <c r="AN441" s="533"/>
      <c r="AO441" s="533"/>
      <c r="AP441" s="533"/>
      <c r="AQ441" s="533"/>
      <c r="AR441" s="533"/>
      <c r="AS441" s="533"/>
      <c r="AT441" s="533"/>
      <c r="AU441" s="533"/>
      <c r="AV441" s="533"/>
      <c r="AW441" s="533"/>
      <c r="AX441" s="533"/>
      <c r="AY441" s="533"/>
      <c r="AZ441" s="533"/>
      <c r="BA441" s="533"/>
      <c r="BB441" s="533"/>
      <c r="BC441" s="533"/>
      <c r="BD441" s="533"/>
      <c r="BE441" s="533"/>
      <c r="BF441" s="533"/>
      <c r="BG441" s="533"/>
      <c r="BH441" s="533"/>
      <c r="BI441" s="533"/>
      <c r="BJ441" s="533"/>
      <c r="BK441" s="533"/>
      <c r="BL441" s="533"/>
      <c r="BM441" s="533"/>
      <c r="BN441" s="533"/>
      <c r="BO441" s="533"/>
      <c r="BP441" s="533"/>
      <c r="BQ441" s="533"/>
      <c r="BR441" s="533"/>
      <c r="BS441" s="533"/>
      <c r="BT441" s="533"/>
      <c r="BU441" s="534"/>
    </row>
    <row r="442" spans="1:73" ht="21">
      <c r="A442" s="150"/>
      <c r="B442" s="150"/>
      <c r="C442" s="150"/>
      <c r="D442" s="150"/>
      <c r="E442" s="150"/>
      <c r="F442" s="150"/>
      <c r="G442" s="150"/>
      <c r="H442" s="150"/>
      <c r="I442" s="529"/>
      <c r="J442" s="530"/>
      <c r="K442" s="530"/>
      <c r="L442" s="530"/>
      <c r="M442" s="530"/>
      <c r="N442" s="530"/>
      <c r="O442" s="530"/>
      <c r="P442" s="530"/>
      <c r="Q442" s="530"/>
      <c r="R442" s="530"/>
      <c r="S442" s="530"/>
      <c r="T442" s="530"/>
      <c r="U442" s="531"/>
      <c r="V442" s="529"/>
      <c r="W442" s="530"/>
      <c r="X442" s="530"/>
      <c r="Y442" s="530"/>
      <c r="Z442" s="530"/>
      <c r="AA442" s="530"/>
      <c r="AB442" s="530"/>
      <c r="AC442" s="530"/>
      <c r="AD442" s="530"/>
      <c r="AE442" s="530"/>
      <c r="AF442" s="530"/>
      <c r="AG442" s="530"/>
      <c r="AH442" s="531"/>
      <c r="AI442" s="532"/>
      <c r="AJ442" s="533"/>
      <c r="AK442" s="533"/>
      <c r="AL442" s="533"/>
      <c r="AM442" s="533"/>
      <c r="AN442" s="533"/>
      <c r="AO442" s="533"/>
      <c r="AP442" s="533"/>
      <c r="AQ442" s="533"/>
      <c r="AR442" s="533"/>
      <c r="AS442" s="533"/>
      <c r="AT442" s="533"/>
      <c r="AU442" s="533"/>
      <c r="AV442" s="533"/>
      <c r="AW442" s="533"/>
      <c r="AX442" s="533"/>
      <c r="AY442" s="533"/>
      <c r="AZ442" s="533"/>
      <c r="BA442" s="533"/>
      <c r="BB442" s="533"/>
      <c r="BC442" s="533"/>
      <c r="BD442" s="533"/>
      <c r="BE442" s="533"/>
      <c r="BF442" s="533"/>
      <c r="BG442" s="533"/>
      <c r="BH442" s="533"/>
      <c r="BI442" s="533"/>
      <c r="BJ442" s="533"/>
      <c r="BK442" s="533"/>
      <c r="BL442" s="533"/>
      <c r="BM442" s="533"/>
      <c r="BN442" s="533"/>
      <c r="BO442" s="533"/>
      <c r="BP442" s="533"/>
      <c r="BQ442" s="533"/>
      <c r="BR442" s="533"/>
      <c r="BS442" s="533"/>
      <c r="BT442" s="533"/>
      <c r="BU442" s="534"/>
    </row>
    <row r="443" spans="1:73" ht="21">
      <c r="A443" s="150"/>
      <c r="B443" s="150"/>
      <c r="C443" s="150"/>
      <c r="D443" s="150"/>
      <c r="E443" s="150"/>
      <c r="F443" s="150"/>
      <c r="G443" s="150"/>
      <c r="H443" s="150"/>
      <c r="I443" s="529"/>
      <c r="J443" s="530"/>
      <c r="K443" s="530"/>
      <c r="L443" s="530"/>
      <c r="M443" s="530"/>
      <c r="N443" s="530"/>
      <c r="O443" s="530"/>
      <c r="P443" s="530"/>
      <c r="Q443" s="530"/>
      <c r="R443" s="530"/>
      <c r="S443" s="530"/>
      <c r="T443" s="530"/>
      <c r="U443" s="531"/>
      <c r="V443" s="529"/>
      <c r="W443" s="530"/>
      <c r="X443" s="530"/>
      <c r="Y443" s="530"/>
      <c r="Z443" s="530"/>
      <c r="AA443" s="530"/>
      <c r="AB443" s="530"/>
      <c r="AC443" s="530"/>
      <c r="AD443" s="530"/>
      <c r="AE443" s="530"/>
      <c r="AF443" s="530"/>
      <c r="AG443" s="530"/>
      <c r="AH443" s="531"/>
      <c r="AI443" s="532"/>
      <c r="AJ443" s="533"/>
      <c r="AK443" s="533"/>
      <c r="AL443" s="533"/>
      <c r="AM443" s="533"/>
      <c r="AN443" s="533"/>
      <c r="AO443" s="533"/>
      <c r="AP443" s="533"/>
      <c r="AQ443" s="533"/>
      <c r="AR443" s="533"/>
      <c r="AS443" s="533"/>
      <c r="AT443" s="533"/>
      <c r="AU443" s="533"/>
      <c r="AV443" s="533"/>
      <c r="AW443" s="533"/>
      <c r="AX443" s="533"/>
      <c r="AY443" s="533"/>
      <c r="AZ443" s="533"/>
      <c r="BA443" s="533"/>
      <c r="BB443" s="533"/>
      <c r="BC443" s="533"/>
      <c r="BD443" s="533"/>
      <c r="BE443" s="533"/>
      <c r="BF443" s="533"/>
      <c r="BG443" s="533"/>
      <c r="BH443" s="533"/>
      <c r="BI443" s="533"/>
      <c r="BJ443" s="533"/>
      <c r="BK443" s="533"/>
      <c r="BL443" s="533"/>
      <c r="BM443" s="533"/>
      <c r="BN443" s="533"/>
      <c r="BO443" s="533"/>
      <c r="BP443" s="533"/>
      <c r="BQ443" s="533"/>
      <c r="BR443" s="533"/>
      <c r="BS443" s="533"/>
      <c r="BT443" s="533"/>
      <c r="BU443" s="534"/>
    </row>
    <row r="444" spans="1:73" ht="21">
      <c r="A444" s="150"/>
      <c r="B444" s="150"/>
      <c r="C444" s="150"/>
      <c r="D444" s="150"/>
      <c r="E444" s="150"/>
      <c r="F444" s="150"/>
      <c r="G444" s="150"/>
      <c r="H444" s="150"/>
      <c r="I444" s="529"/>
      <c r="J444" s="530"/>
      <c r="K444" s="530"/>
      <c r="L444" s="530"/>
      <c r="M444" s="530"/>
      <c r="N444" s="530"/>
      <c r="O444" s="530"/>
      <c r="P444" s="530"/>
      <c r="Q444" s="530"/>
      <c r="R444" s="530"/>
      <c r="S444" s="530"/>
      <c r="T444" s="530"/>
      <c r="U444" s="531"/>
      <c r="V444" s="529"/>
      <c r="W444" s="530"/>
      <c r="X444" s="530"/>
      <c r="Y444" s="530"/>
      <c r="Z444" s="530"/>
      <c r="AA444" s="530"/>
      <c r="AB444" s="530"/>
      <c r="AC444" s="530"/>
      <c r="AD444" s="530"/>
      <c r="AE444" s="530"/>
      <c r="AF444" s="530"/>
      <c r="AG444" s="530"/>
      <c r="AH444" s="531"/>
      <c r="AI444" s="532"/>
      <c r="AJ444" s="533"/>
      <c r="AK444" s="533"/>
      <c r="AL444" s="533"/>
      <c r="AM444" s="533"/>
      <c r="AN444" s="533"/>
      <c r="AO444" s="533"/>
      <c r="AP444" s="533"/>
      <c r="AQ444" s="533"/>
      <c r="AR444" s="533"/>
      <c r="AS444" s="533"/>
      <c r="AT444" s="533"/>
      <c r="AU444" s="533"/>
      <c r="AV444" s="533"/>
      <c r="AW444" s="533"/>
      <c r="AX444" s="533"/>
      <c r="AY444" s="533"/>
      <c r="AZ444" s="533"/>
      <c r="BA444" s="533"/>
      <c r="BB444" s="533"/>
      <c r="BC444" s="533"/>
      <c r="BD444" s="533"/>
      <c r="BE444" s="533"/>
      <c r="BF444" s="533"/>
      <c r="BG444" s="533"/>
      <c r="BH444" s="533"/>
      <c r="BI444" s="533"/>
      <c r="BJ444" s="533"/>
      <c r="BK444" s="533"/>
      <c r="BL444" s="533"/>
      <c r="BM444" s="533"/>
      <c r="BN444" s="533"/>
      <c r="BO444" s="533"/>
      <c r="BP444" s="533"/>
      <c r="BQ444" s="533"/>
      <c r="BR444" s="533"/>
      <c r="BS444" s="533"/>
      <c r="BT444" s="533"/>
      <c r="BU444" s="534"/>
    </row>
    <row r="445" spans="1:73" ht="21">
      <c r="A445" s="150"/>
      <c r="B445" s="150"/>
      <c r="C445" s="150"/>
      <c r="D445" s="150"/>
      <c r="E445" s="150"/>
      <c r="F445" s="150"/>
      <c r="G445" s="150"/>
      <c r="H445" s="150"/>
      <c r="I445" s="529"/>
      <c r="J445" s="530"/>
      <c r="K445" s="530"/>
      <c r="L445" s="530"/>
      <c r="M445" s="530"/>
      <c r="N445" s="530"/>
      <c r="O445" s="530"/>
      <c r="P445" s="530"/>
      <c r="Q445" s="530"/>
      <c r="R445" s="530"/>
      <c r="S445" s="530"/>
      <c r="T445" s="530"/>
      <c r="U445" s="531"/>
      <c r="V445" s="529"/>
      <c r="W445" s="530"/>
      <c r="X445" s="530"/>
      <c r="Y445" s="530"/>
      <c r="Z445" s="530"/>
      <c r="AA445" s="530"/>
      <c r="AB445" s="530"/>
      <c r="AC445" s="530"/>
      <c r="AD445" s="530"/>
      <c r="AE445" s="530"/>
      <c r="AF445" s="530"/>
      <c r="AG445" s="530"/>
      <c r="AH445" s="531"/>
      <c r="AI445" s="532"/>
      <c r="AJ445" s="533"/>
      <c r="AK445" s="533"/>
      <c r="AL445" s="533"/>
      <c r="AM445" s="533"/>
      <c r="AN445" s="533"/>
      <c r="AO445" s="533"/>
      <c r="AP445" s="533"/>
      <c r="AQ445" s="533"/>
      <c r="AR445" s="533"/>
      <c r="AS445" s="533"/>
      <c r="AT445" s="533"/>
      <c r="AU445" s="533"/>
      <c r="AV445" s="533"/>
      <c r="AW445" s="533"/>
      <c r="AX445" s="533"/>
      <c r="AY445" s="533"/>
      <c r="AZ445" s="533"/>
      <c r="BA445" s="533"/>
      <c r="BB445" s="533"/>
      <c r="BC445" s="533"/>
      <c r="BD445" s="533"/>
      <c r="BE445" s="533"/>
      <c r="BF445" s="533"/>
      <c r="BG445" s="533"/>
      <c r="BH445" s="533"/>
      <c r="BI445" s="533"/>
      <c r="BJ445" s="533"/>
      <c r="BK445" s="533"/>
      <c r="BL445" s="533"/>
      <c r="BM445" s="533"/>
      <c r="BN445" s="533"/>
      <c r="BO445" s="533"/>
      <c r="BP445" s="533"/>
      <c r="BQ445" s="533"/>
      <c r="BR445" s="533"/>
      <c r="BS445" s="533"/>
      <c r="BT445" s="533"/>
      <c r="BU445" s="534"/>
    </row>
    <row r="446" spans="1:73" ht="21">
      <c r="A446" s="150"/>
      <c r="B446" s="150"/>
      <c r="C446" s="150"/>
      <c r="D446" s="150"/>
      <c r="E446" s="150"/>
      <c r="F446" s="150"/>
      <c r="G446" s="150"/>
      <c r="H446" s="150"/>
      <c r="I446" s="529"/>
      <c r="J446" s="530"/>
      <c r="K446" s="530"/>
      <c r="L446" s="530"/>
      <c r="M446" s="530"/>
      <c r="N446" s="530"/>
      <c r="O446" s="530"/>
      <c r="P446" s="530"/>
      <c r="Q446" s="530"/>
      <c r="R446" s="530"/>
      <c r="S446" s="530"/>
      <c r="T446" s="530"/>
      <c r="U446" s="531"/>
      <c r="V446" s="529"/>
      <c r="W446" s="530"/>
      <c r="X446" s="530"/>
      <c r="Y446" s="530"/>
      <c r="Z446" s="530"/>
      <c r="AA446" s="530"/>
      <c r="AB446" s="530"/>
      <c r="AC446" s="530"/>
      <c r="AD446" s="530"/>
      <c r="AE446" s="530"/>
      <c r="AF446" s="530"/>
      <c r="AG446" s="530"/>
      <c r="AH446" s="531"/>
      <c r="AI446" s="532"/>
      <c r="AJ446" s="533"/>
      <c r="AK446" s="533"/>
      <c r="AL446" s="533"/>
      <c r="AM446" s="533"/>
      <c r="AN446" s="533"/>
      <c r="AO446" s="533"/>
      <c r="AP446" s="533"/>
      <c r="AQ446" s="533"/>
      <c r="AR446" s="533"/>
      <c r="AS446" s="533"/>
      <c r="AT446" s="533"/>
      <c r="AU446" s="533"/>
      <c r="AV446" s="533"/>
      <c r="AW446" s="533"/>
      <c r="AX446" s="533"/>
      <c r="AY446" s="533"/>
      <c r="AZ446" s="533"/>
      <c r="BA446" s="533"/>
      <c r="BB446" s="533"/>
      <c r="BC446" s="533"/>
      <c r="BD446" s="533"/>
      <c r="BE446" s="533"/>
      <c r="BF446" s="533"/>
      <c r="BG446" s="533"/>
      <c r="BH446" s="533"/>
      <c r="BI446" s="533"/>
      <c r="BJ446" s="533"/>
      <c r="BK446" s="533"/>
      <c r="BL446" s="533"/>
      <c r="BM446" s="533"/>
      <c r="BN446" s="533"/>
      <c r="BO446" s="533"/>
      <c r="BP446" s="533"/>
      <c r="BQ446" s="533"/>
      <c r="BR446" s="533"/>
      <c r="BS446" s="533"/>
      <c r="BT446" s="533"/>
      <c r="BU446" s="534"/>
    </row>
    <row r="447" spans="1:73" ht="21">
      <c r="A447" s="150"/>
      <c r="B447" s="150"/>
      <c r="C447" s="150"/>
      <c r="D447" s="150"/>
      <c r="E447" s="150"/>
      <c r="F447" s="150"/>
      <c r="G447" s="150"/>
      <c r="H447" s="150"/>
      <c r="I447" s="529"/>
      <c r="J447" s="530"/>
      <c r="K447" s="530"/>
      <c r="L447" s="530"/>
      <c r="M447" s="530"/>
      <c r="N447" s="530"/>
      <c r="O447" s="530"/>
      <c r="P447" s="530"/>
      <c r="Q447" s="530"/>
      <c r="R447" s="530"/>
      <c r="S447" s="530"/>
      <c r="T447" s="530"/>
      <c r="U447" s="531"/>
      <c r="V447" s="529"/>
      <c r="W447" s="530"/>
      <c r="X447" s="530"/>
      <c r="Y447" s="530"/>
      <c r="Z447" s="530"/>
      <c r="AA447" s="530"/>
      <c r="AB447" s="530"/>
      <c r="AC447" s="530"/>
      <c r="AD447" s="530"/>
      <c r="AE447" s="530"/>
      <c r="AF447" s="530"/>
      <c r="AG447" s="530"/>
      <c r="AH447" s="531"/>
      <c r="AI447" s="532"/>
      <c r="AJ447" s="533"/>
      <c r="AK447" s="533"/>
      <c r="AL447" s="533"/>
      <c r="AM447" s="533"/>
      <c r="AN447" s="533"/>
      <c r="AO447" s="533"/>
      <c r="AP447" s="533"/>
      <c r="AQ447" s="533"/>
      <c r="AR447" s="533"/>
      <c r="AS447" s="533"/>
      <c r="AT447" s="533"/>
      <c r="AU447" s="533"/>
      <c r="AV447" s="533"/>
      <c r="AW447" s="533"/>
      <c r="AX447" s="533"/>
      <c r="AY447" s="533"/>
      <c r="AZ447" s="533"/>
      <c r="BA447" s="533"/>
      <c r="BB447" s="533"/>
      <c r="BC447" s="533"/>
      <c r="BD447" s="533"/>
      <c r="BE447" s="533"/>
      <c r="BF447" s="533"/>
      <c r="BG447" s="533"/>
      <c r="BH447" s="533"/>
      <c r="BI447" s="533"/>
      <c r="BJ447" s="533"/>
      <c r="BK447" s="533"/>
      <c r="BL447" s="533"/>
      <c r="BM447" s="533"/>
      <c r="BN447" s="533"/>
      <c r="BO447" s="533"/>
      <c r="BP447" s="533"/>
      <c r="BQ447" s="533"/>
      <c r="BR447" s="533"/>
      <c r="BS447" s="533"/>
      <c r="BT447" s="533"/>
      <c r="BU447" s="534"/>
    </row>
    <row r="448" spans="1:73" ht="21">
      <c r="A448" s="150"/>
      <c r="B448" s="150"/>
      <c r="C448" s="150"/>
      <c r="D448" s="150"/>
      <c r="E448" s="150"/>
      <c r="F448" s="150"/>
      <c r="G448" s="150"/>
      <c r="H448" s="150"/>
      <c r="I448" s="529"/>
      <c r="J448" s="530"/>
      <c r="K448" s="530"/>
      <c r="L448" s="530"/>
      <c r="M448" s="530"/>
      <c r="N448" s="530"/>
      <c r="O448" s="530"/>
      <c r="P448" s="530"/>
      <c r="Q448" s="530"/>
      <c r="R448" s="530"/>
      <c r="S448" s="530"/>
      <c r="T448" s="530"/>
      <c r="U448" s="531"/>
      <c r="V448" s="529"/>
      <c r="W448" s="530"/>
      <c r="X448" s="530"/>
      <c r="Y448" s="530"/>
      <c r="Z448" s="530"/>
      <c r="AA448" s="530"/>
      <c r="AB448" s="530"/>
      <c r="AC448" s="530"/>
      <c r="AD448" s="530"/>
      <c r="AE448" s="530"/>
      <c r="AF448" s="530"/>
      <c r="AG448" s="530"/>
      <c r="AH448" s="531"/>
      <c r="AI448" s="532"/>
      <c r="AJ448" s="533"/>
      <c r="AK448" s="533"/>
      <c r="AL448" s="533"/>
      <c r="AM448" s="533"/>
      <c r="AN448" s="533"/>
      <c r="AO448" s="533"/>
      <c r="AP448" s="533"/>
      <c r="AQ448" s="533"/>
      <c r="AR448" s="533"/>
      <c r="AS448" s="533"/>
      <c r="AT448" s="533"/>
      <c r="AU448" s="533"/>
      <c r="AV448" s="533"/>
      <c r="AW448" s="533"/>
      <c r="AX448" s="533"/>
      <c r="AY448" s="533"/>
      <c r="AZ448" s="533"/>
      <c r="BA448" s="533"/>
      <c r="BB448" s="533"/>
      <c r="BC448" s="533"/>
      <c r="BD448" s="533"/>
      <c r="BE448" s="533"/>
      <c r="BF448" s="533"/>
      <c r="BG448" s="533"/>
      <c r="BH448" s="533"/>
      <c r="BI448" s="533"/>
      <c r="BJ448" s="533"/>
      <c r="BK448" s="533"/>
      <c r="BL448" s="533"/>
      <c r="BM448" s="533"/>
      <c r="BN448" s="533"/>
      <c r="BO448" s="533"/>
      <c r="BP448" s="533"/>
      <c r="BQ448" s="533"/>
      <c r="BR448" s="533"/>
      <c r="BS448" s="533"/>
      <c r="BT448" s="533"/>
      <c r="BU448" s="534"/>
    </row>
    <row r="449" spans="1:73" ht="21">
      <c r="A449" s="150"/>
      <c r="B449" s="150"/>
      <c r="C449" s="150"/>
      <c r="D449" s="150"/>
      <c r="E449" s="150"/>
      <c r="F449" s="150"/>
      <c r="G449" s="150"/>
      <c r="H449" s="150"/>
      <c r="I449" s="529"/>
      <c r="J449" s="530"/>
      <c r="K449" s="530"/>
      <c r="L449" s="530"/>
      <c r="M449" s="530"/>
      <c r="N449" s="530"/>
      <c r="O449" s="530"/>
      <c r="P449" s="530"/>
      <c r="Q449" s="530"/>
      <c r="R449" s="530"/>
      <c r="S449" s="530"/>
      <c r="T449" s="530"/>
      <c r="U449" s="531"/>
      <c r="V449" s="529"/>
      <c r="W449" s="530"/>
      <c r="X449" s="530"/>
      <c r="Y449" s="530"/>
      <c r="Z449" s="530"/>
      <c r="AA449" s="530"/>
      <c r="AB449" s="530"/>
      <c r="AC449" s="530"/>
      <c r="AD449" s="530"/>
      <c r="AE449" s="530"/>
      <c r="AF449" s="530"/>
      <c r="AG449" s="530"/>
      <c r="AH449" s="531"/>
      <c r="AI449" s="532"/>
      <c r="AJ449" s="533"/>
      <c r="AK449" s="533"/>
      <c r="AL449" s="533"/>
      <c r="AM449" s="533"/>
      <c r="AN449" s="533"/>
      <c r="AO449" s="533"/>
      <c r="AP449" s="533"/>
      <c r="AQ449" s="533"/>
      <c r="AR449" s="533"/>
      <c r="AS449" s="533"/>
      <c r="AT449" s="533"/>
      <c r="AU449" s="533"/>
      <c r="AV449" s="533"/>
      <c r="AW449" s="533"/>
      <c r="AX449" s="533"/>
      <c r="AY449" s="533"/>
      <c r="AZ449" s="533"/>
      <c r="BA449" s="533"/>
      <c r="BB449" s="533"/>
      <c r="BC449" s="533"/>
      <c r="BD449" s="533"/>
      <c r="BE449" s="533"/>
      <c r="BF449" s="533"/>
      <c r="BG449" s="533"/>
      <c r="BH449" s="533"/>
      <c r="BI449" s="533"/>
      <c r="BJ449" s="533"/>
      <c r="BK449" s="533"/>
      <c r="BL449" s="533"/>
      <c r="BM449" s="533"/>
      <c r="BN449" s="533"/>
      <c r="BO449" s="533"/>
      <c r="BP449" s="533"/>
      <c r="BQ449" s="533"/>
      <c r="BR449" s="533"/>
      <c r="BS449" s="533"/>
      <c r="BT449" s="533"/>
      <c r="BU449" s="534"/>
    </row>
    <row r="450" spans="1:73" ht="21">
      <c r="A450" s="150"/>
      <c r="B450" s="150"/>
      <c r="C450" s="150"/>
      <c r="D450" s="150"/>
      <c r="E450" s="150"/>
      <c r="F450" s="150"/>
      <c r="G450" s="150"/>
      <c r="H450" s="150"/>
      <c r="I450" s="529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531"/>
      <c r="V450" s="529"/>
      <c r="W450" s="530"/>
      <c r="X450" s="530"/>
      <c r="Y450" s="530"/>
      <c r="Z450" s="530"/>
      <c r="AA450" s="530"/>
      <c r="AB450" s="530"/>
      <c r="AC450" s="530"/>
      <c r="AD450" s="530"/>
      <c r="AE450" s="530"/>
      <c r="AF450" s="530"/>
      <c r="AG450" s="530"/>
      <c r="AH450" s="531"/>
      <c r="AI450" s="532"/>
      <c r="AJ450" s="533"/>
      <c r="AK450" s="533"/>
      <c r="AL450" s="533"/>
      <c r="AM450" s="533"/>
      <c r="AN450" s="533"/>
      <c r="AO450" s="533"/>
      <c r="AP450" s="533"/>
      <c r="AQ450" s="533"/>
      <c r="AR450" s="533"/>
      <c r="AS450" s="533"/>
      <c r="AT450" s="533"/>
      <c r="AU450" s="533"/>
      <c r="AV450" s="533"/>
      <c r="AW450" s="533"/>
      <c r="AX450" s="533"/>
      <c r="AY450" s="533"/>
      <c r="AZ450" s="533"/>
      <c r="BA450" s="533"/>
      <c r="BB450" s="533"/>
      <c r="BC450" s="533"/>
      <c r="BD450" s="533"/>
      <c r="BE450" s="533"/>
      <c r="BF450" s="533"/>
      <c r="BG450" s="533"/>
      <c r="BH450" s="533"/>
      <c r="BI450" s="533"/>
      <c r="BJ450" s="533"/>
      <c r="BK450" s="533"/>
      <c r="BL450" s="533"/>
      <c r="BM450" s="533"/>
      <c r="BN450" s="533"/>
      <c r="BO450" s="533"/>
      <c r="BP450" s="533"/>
      <c r="BQ450" s="533"/>
      <c r="BR450" s="533"/>
      <c r="BS450" s="533"/>
      <c r="BT450" s="533"/>
      <c r="BU450" s="534"/>
    </row>
    <row r="451" spans="1:73" ht="21">
      <c r="A451" s="150"/>
      <c r="B451" s="150"/>
      <c r="C451" s="150"/>
      <c r="D451" s="150"/>
      <c r="E451" s="150"/>
      <c r="F451" s="150"/>
      <c r="G451" s="150"/>
      <c r="H451" s="150"/>
      <c r="I451" s="544"/>
      <c r="J451" s="545"/>
      <c r="K451" s="545"/>
      <c r="L451" s="545"/>
      <c r="M451" s="545"/>
      <c r="N451" s="545"/>
      <c r="O451" s="545"/>
      <c r="P451" s="545"/>
      <c r="Q451" s="545"/>
      <c r="R451" s="545"/>
      <c r="S451" s="545"/>
      <c r="T451" s="545"/>
      <c r="U451" s="546"/>
      <c r="V451" s="544"/>
      <c r="W451" s="545"/>
      <c r="X451" s="545"/>
      <c r="Y451" s="545"/>
      <c r="Z451" s="545"/>
      <c r="AA451" s="545"/>
      <c r="AB451" s="545"/>
      <c r="AC451" s="545"/>
      <c r="AD451" s="545"/>
      <c r="AE451" s="545"/>
      <c r="AF451" s="545"/>
      <c r="AG451" s="545"/>
      <c r="AH451" s="546"/>
      <c r="AI451" s="547"/>
      <c r="AJ451" s="548"/>
      <c r="AK451" s="548"/>
      <c r="AL451" s="548"/>
      <c r="AM451" s="548"/>
      <c r="AN451" s="548"/>
      <c r="AO451" s="548"/>
      <c r="AP451" s="548"/>
      <c r="AQ451" s="548"/>
      <c r="AR451" s="548"/>
      <c r="AS451" s="548"/>
      <c r="AT451" s="548"/>
      <c r="AU451" s="548"/>
      <c r="AV451" s="548"/>
      <c r="AW451" s="548"/>
      <c r="AX451" s="548"/>
      <c r="AY451" s="548"/>
      <c r="AZ451" s="548"/>
      <c r="BA451" s="548"/>
      <c r="BB451" s="548"/>
      <c r="BC451" s="548"/>
      <c r="BD451" s="548"/>
      <c r="BE451" s="548"/>
      <c r="BF451" s="548"/>
      <c r="BG451" s="548"/>
      <c r="BH451" s="548"/>
      <c r="BI451" s="548"/>
      <c r="BJ451" s="548"/>
      <c r="BK451" s="548"/>
      <c r="BL451" s="548"/>
      <c r="BM451" s="548"/>
      <c r="BN451" s="548"/>
      <c r="BO451" s="548"/>
      <c r="BP451" s="548"/>
      <c r="BQ451" s="548"/>
      <c r="BR451" s="548"/>
      <c r="BS451" s="548"/>
      <c r="BT451" s="548"/>
      <c r="BU451" s="549"/>
    </row>
    <row r="452" spans="1:73" ht="23.25">
      <c r="I452" s="550" t="s">
        <v>656</v>
      </c>
      <c r="J452" s="550"/>
      <c r="K452" s="550"/>
      <c r="L452" s="550"/>
      <c r="M452" s="550"/>
      <c r="N452" s="550"/>
      <c r="O452" s="550"/>
      <c r="P452" s="550"/>
      <c r="Q452" s="550"/>
      <c r="R452" s="550"/>
      <c r="S452" s="550"/>
      <c r="T452" s="550"/>
      <c r="U452" s="550"/>
      <c r="V452" s="551" t="s">
        <v>657</v>
      </c>
      <c r="W452" s="551"/>
      <c r="X452" s="551"/>
      <c r="Y452" s="551"/>
      <c r="Z452" s="551"/>
      <c r="AA452" s="551"/>
      <c r="AB452" s="551"/>
      <c r="AC452" s="551"/>
      <c r="AD452" s="551"/>
      <c r="AE452" s="551"/>
      <c r="AF452" s="551"/>
      <c r="AG452" s="551"/>
      <c r="AH452" s="551"/>
      <c r="AI452" s="551" t="s">
        <v>709</v>
      </c>
      <c r="AJ452" s="551"/>
      <c r="AK452" s="551"/>
      <c r="AL452" s="551"/>
      <c r="AM452" s="551"/>
      <c r="AN452" s="551"/>
      <c r="AO452" s="551"/>
      <c r="AP452" s="551"/>
      <c r="AQ452" s="551"/>
      <c r="AR452" s="551"/>
      <c r="AS452" s="551"/>
      <c r="AT452" s="551"/>
      <c r="AU452" s="551"/>
      <c r="AV452" s="551"/>
      <c r="AW452" s="551"/>
      <c r="AX452" s="551"/>
      <c r="AY452" s="551"/>
      <c r="AZ452" s="551"/>
      <c r="BA452" s="551"/>
      <c r="BB452" s="551"/>
      <c r="BC452" s="551"/>
      <c r="BD452" s="551"/>
      <c r="BE452" s="551"/>
      <c r="BF452" s="551"/>
      <c r="BG452" s="551"/>
      <c r="BH452" s="551"/>
      <c r="BI452" s="551"/>
      <c r="BJ452" s="551"/>
      <c r="BK452" s="551"/>
      <c r="BL452" s="551"/>
      <c r="BM452" s="551"/>
      <c r="BN452" s="551"/>
      <c r="BO452" s="551"/>
      <c r="BP452" s="551"/>
      <c r="BQ452" s="551"/>
      <c r="BR452" s="551"/>
      <c r="BS452" s="551"/>
      <c r="BT452" s="551"/>
      <c r="BU452" s="551"/>
    </row>
    <row r="453" spans="1:73" ht="21">
      <c r="A453" s="150"/>
      <c r="B453" s="150"/>
      <c r="C453" s="150"/>
      <c r="D453" s="150"/>
      <c r="E453" s="150"/>
      <c r="F453" s="150"/>
      <c r="G453" s="150"/>
      <c r="H453" s="150"/>
      <c r="I453" s="552"/>
      <c r="J453" s="553"/>
      <c r="K453" s="553"/>
      <c r="L453" s="553"/>
      <c r="M453" s="553"/>
      <c r="N453" s="553"/>
      <c r="O453" s="553"/>
      <c r="P453" s="553"/>
      <c r="Q453" s="553"/>
      <c r="R453" s="553"/>
      <c r="S453" s="553"/>
      <c r="T453" s="553"/>
      <c r="U453" s="554"/>
      <c r="V453" s="552"/>
      <c r="W453" s="553"/>
      <c r="X453" s="553"/>
      <c r="Y453" s="553"/>
      <c r="Z453" s="553"/>
      <c r="AA453" s="553"/>
      <c r="AB453" s="553"/>
      <c r="AC453" s="553"/>
      <c r="AD453" s="553"/>
      <c r="AE453" s="553"/>
      <c r="AF453" s="553"/>
      <c r="AG453" s="553"/>
      <c r="AH453" s="554"/>
      <c r="AI453" s="556"/>
      <c r="AJ453" s="557"/>
      <c r="AK453" s="557"/>
      <c r="AL453" s="557"/>
      <c r="AM453" s="557"/>
      <c r="AN453" s="557"/>
      <c r="AO453" s="557"/>
      <c r="AP453" s="557"/>
      <c r="AQ453" s="557"/>
      <c r="AR453" s="557"/>
      <c r="AS453" s="557"/>
      <c r="AT453" s="557"/>
      <c r="AU453" s="557"/>
      <c r="AV453" s="557"/>
      <c r="AW453" s="557"/>
      <c r="AX453" s="557"/>
      <c r="AY453" s="557"/>
      <c r="AZ453" s="557"/>
      <c r="BA453" s="557"/>
      <c r="BB453" s="557"/>
      <c r="BC453" s="557"/>
      <c r="BD453" s="557"/>
      <c r="BE453" s="557"/>
      <c r="BF453" s="557"/>
      <c r="BG453" s="557"/>
      <c r="BH453" s="557"/>
      <c r="BI453" s="557"/>
      <c r="BJ453" s="557"/>
      <c r="BK453" s="557"/>
      <c r="BL453" s="557"/>
      <c r="BM453" s="557"/>
      <c r="BN453" s="557"/>
      <c r="BO453" s="557"/>
      <c r="BP453" s="557"/>
      <c r="BQ453" s="557"/>
      <c r="BR453" s="557"/>
      <c r="BS453" s="557"/>
      <c r="BT453" s="557"/>
      <c r="BU453" s="558"/>
    </row>
    <row r="454" spans="1:73" ht="21">
      <c r="A454" s="150"/>
      <c r="B454" s="150"/>
      <c r="C454" s="150"/>
      <c r="D454" s="150"/>
      <c r="E454" s="150"/>
      <c r="F454" s="150"/>
      <c r="G454" s="150"/>
      <c r="H454" s="150"/>
      <c r="I454" s="529"/>
      <c r="J454" s="530"/>
      <c r="K454" s="530"/>
      <c r="L454" s="530"/>
      <c r="M454" s="530"/>
      <c r="N454" s="530"/>
      <c r="O454" s="530"/>
      <c r="P454" s="530"/>
      <c r="Q454" s="530"/>
      <c r="R454" s="530"/>
      <c r="S454" s="530"/>
      <c r="T454" s="530"/>
      <c r="U454" s="531"/>
      <c r="V454" s="529"/>
      <c r="W454" s="530"/>
      <c r="X454" s="530"/>
      <c r="Y454" s="530"/>
      <c r="Z454" s="530"/>
      <c r="AA454" s="530"/>
      <c r="AB454" s="530"/>
      <c r="AC454" s="530"/>
      <c r="AD454" s="530"/>
      <c r="AE454" s="530"/>
      <c r="AF454" s="530"/>
      <c r="AG454" s="530"/>
      <c r="AH454" s="531"/>
      <c r="AI454" s="532"/>
      <c r="AJ454" s="533"/>
      <c r="AK454" s="533"/>
      <c r="AL454" s="533"/>
      <c r="AM454" s="533"/>
      <c r="AN454" s="533"/>
      <c r="AO454" s="533"/>
      <c r="AP454" s="533"/>
      <c r="AQ454" s="533"/>
      <c r="AR454" s="533"/>
      <c r="AS454" s="533"/>
      <c r="AT454" s="533"/>
      <c r="AU454" s="533"/>
      <c r="AV454" s="533"/>
      <c r="AW454" s="533"/>
      <c r="AX454" s="533"/>
      <c r="AY454" s="533"/>
      <c r="AZ454" s="533"/>
      <c r="BA454" s="533"/>
      <c r="BB454" s="533"/>
      <c r="BC454" s="533"/>
      <c r="BD454" s="533"/>
      <c r="BE454" s="533"/>
      <c r="BF454" s="533"/>
      <c r="BG454" s="533"/>
      <c r="BH454" s="533"/>
      <c r="BI454" s="533"/>
      <c r="BJ454" s="533"/>
      <c r="BK454" s="533"/>
      <c r="BL454" s="533"/>
      <c r="BM454" s="533"/>
      <c r="BN454" s="533"/>
      <c r="BO454" s="533"/>
      <c r="BP454" s="533"/>
      <c r="BQ454" s="533"/>
      <c r="BR454" s="533"/>
      <c r="BS454" s="533"/>
      <c r="BT454" s="533"/>
      <c r="BU454" s="534"/>
    </row>
    <row r="455" spans="1:73" ht="21">
      <c r="A455" s="150"/>
      <c r="B455" s="150"/>
      <c r="C455" s="150"/>
      <c r="D455" s="150"/>
      <c r="E455" s="150"/>
      <c r="F455" s="150"/>
      <c r="G455" s="150"/>
      <c r="H455" s="150"/>
      <c r="I455" s="529"/>
      <c r="J455" s="530"/>
      <c r="K455" s="530"/>
      <c r="L455" s="530"/>
      <c r="M455" s="530"/>
      <c r="N455" s="530"/>
      <c r="O455" s="530"/>
      <c r="P455" s="530"/>
      <c r="Q455" s="530"/>
      <c r="R455" s="530"/>
      <c r="S455" s="530"/>
      <c r="T455" s="530"/>
      <c r="U455" s="531"/>
      <c r="V455" s="529"/>
      <c r="W455" s="530"/>
      <c r="X455" s="530"/>
      <c r="Y455" s="530"/>
      <c r="Z455" s="530"/>
      <c r="AA455" s="530"/>
      <c r="AB455" s="530"/>
      <c r="AC455" s="530"/>
      <c r="AD455" s="530"/>
      <c r="AE455" s="530"/>
      <c r="AF455" s="530"/>
      <c r="AG455" s="530"/>
      <c r="AH455" s="531"/>
      <c r="AI455" s="532"/>
      <c r="AJ455" s="533"/>
      <c r="AK455" s="533"/>
      <c r="AL455" s="533"/>
      <c r="AM455" s="533"/>
      <c r="AN455" s="533"/>
      <c r="AO455" s="533"/>
      <c r="AP455" s="533"/>
      <c r="AQ455" s="533"/>
      <c r="AR455" s="533"/>
      <c r="AS455" s="533"/>
      <c r="AT455" s="533"/>
      <c r="AU455" s="533"/>
      <c r="AV455" s="533"/>
      <c r="AW455" s="533"/>
      <c r="AX455" s="533"/>
      <c r="AY455" s="533"/>
      <c r="AZ455" s="533"/>
      <c r="BA455" s="533"/>
      <c r="BB455" s="533"/>
      <c r="BC455" s="533"/>
      <c r="BD455" s="533"/>
      <c r="BE455" s="533"/>
      <c r="BF455" s="533"/>
      <c r="BG455" s="533"/>
      <c r="BH455" s="533"/>
      <c r="BI455" s="533"/>
      <c r="BJ455" s="533"/>
      <c r="BK455" s="533"/>
      <c r="BL455" s="533"/>
      <c r="BM455" s="533"/>
      <c r="BN455" s="533"/>
      <c r="BO455" s="533"/>
      <c r="BP455" s="533"/>
      <c r="BQ455" s="533"/>
      <c r="BR455" s="533"/>
      <c r="BS455" s="533"/>
      <c r="BT455" s="533"/>
      <c r="BU455" s="534"/>
    </row>
    <row r="456" spans="1:73" ht="21">
      <c r="A456" s="150"/>
      <c r="B456" s="150"/>
      <c r="C456" s="150"/>
      <c r="D456" s="150"/>
      <c r="E456" s="150"/>
      <c r="F456" s="150"/>
      <c r="G456" s="150"/>
      <c r="H456" s="150"/>
      <c r="I456" s="529"/>
      <c r="J456" s="530"/>
      <c r="K456" s="530"/>
      <c r="L456" s="530"/>
      <c r="M456" s="530"/>
      <c r="N456" s="530"/>
      <c r="O456" s="530"/>
      <c r="P456" s="530"/>
      <c r="Q456" s="530"/>
      <c r="R456" s="530"/>
      <c r="S456" s="530"/>
      <c r="T456" s="530"/>
      <c r="U456" s="531"/>
      <c r="V456" s="529"/>
      <c r="W456" s="530"/>
      <c r="X456" s="530"/>
      <c r="Y456" s="530"/>
      <c r="Z456" s="530"/>
      <c r="AA456" s="530"/>
      <c r="AB456" s="530"/>
      <c r="AC456" s="530"/>
      <c r="AD456" s="530"/>
      <c r="AE456" s="530"/>
      <c r="AF456" s="530"/>
      <c r="AG456" s="530"/>
      <c r="AH456" s="531"/>
      <c r="AI456" s="532"/>
      <c r="AJ456" s="533"/>
      <c r="AK456" s="533"/>
      <c r="AL456" s="533"/>
      <c r="AM456" s="533"/>
      <c r="AN456" s="533"/>
      <c r="AO456" s="533"/>
      <c r="AP456" s="533"/>
      <c r="AQ456" s="533"/>
      <c r="AR456" s="533"/>
      <c r="AS456" s="533"/>
      <c r="AT456" s="533"/>
      <c r="AU456" s="533"/>
      <c r="AV456" s="533"/>
      <c r="AW456" s="533"/>
      <c r="AX456" s="533"/>
      <c r="AY456" s="533"/>
      <c r="AZ456" s="533"/>
      <c r="BA456" s="533"/>
      <c r="BB456" s="533"/>
      <c r="BC456" s="533"/>
      <c r="BD456" s="533"/>
      <c r="BE456" s="533"/>
      <c r="BF456" s="533"/>
      <c r="BG456" s="533"/>
      <c r="BH456" s="533"/>
      <c r="BI456" s="533"/>
      <c r="BJ456" s="533"/>
      <c r="BK456" s="533"/>
      <c r="BL456" s="533"/>
      <c r="BM456" s="533"/>
      <c r="BN456" s="533"/>
      <c r="BO456" s="533"/>
      <c r="BP456" s="533"/>
      <c r="BQ456" s="533"/>
      <c r="BR456" s="533"/>
      <c r="BS456" s="533"/>
      <c r="BT456" s="533"/>
      <c r="BU456" s="534"/>
    </row>
    <row r="457" spans="1:73" ht="21">
      <c r="A457" s="150"/>
      <c r="B457" s="150"/>
      <c r="C457" s="150"/>
      <c r="D457" s="150"/>
      <c r="E457" s="150"/>
      <c r="F457" s="150"/>
      <c r="G457" s="150"/>
      <c r="H457" s="150"/>
      <c r="I457" s="529"/>
      <c r="J457" s="530"/>
      <c r="K457" s="530"/>
      <c r="L457" s="530"/>
      <c r="M457" s="530"/>
      <c r="N457" s="530"/>
      <c r="O457" s="530"/>
      <c r="P457" s="530"/>
      <c r="Q457" s="530"/>
      <c r="R457" s="530"/>
      <c r="S457" s="530"/>
      <c r="T457" s="530"/>
      <c r="U457" s="531"/>
      <c r="V457" s="529"/>
      <c r="W457" s="530"/>
      <c r="X457" s="530"/>
      <c r="Y457" s="530"/>
      <c r="Z457" s="530"/>
      <c r="AA457" s="530"/>
      <c r="AB457" s="530"/>
      <c r="AC457" s="530"/>
      <c r="AD457" s="530"/>
      <c r="AE457" s="530"/>
      <c r="AF457" s="530"/>
      <c r="AG457" s="530"/>
      <c r="AH457" s="531"/>
      <c r="AI457" s="532"/>
      <c r="AJ457" s="533"/>
      <c r="AK457" s="533"/>
      <c r="AL457" s="533"/>
      <c r="AM457" s="533"/>
      <c r="AN457" s="533"/>
      <c r="AO457" s="533"/>
      <c r="AP457" s="533"/>
      <c r="AQ457" s="533"/>
      <c r="AR457" s="533"/>
      <c r="AS457" s="533"/>
      <c r="AT457" s="533"/>
      <c r="AU457" s="533"/>
      <c r="AV457" s="533"/>
      <c r="AW457" s="533"/>
      <c r="AX457" s="533"/>
      <c r="AY457" s="533"/>
      <c r="AZ457" s="533"/>
      <c r="BA457" s="533"/>
      <c r="BB457" s="533"/>
      <c r="BC457" s="533"/>
      <c r="BD457" s="533"/>
      <c r="BE457" s="533"/>
      <c r="BF457" s="533"/>
      <c r="BG457" s="533"/>
      <c r="BH457" s="533"/>
      <c r="BI457" s="533"/>
      <c r="BJ457" s="533"/>
      <c r="BK457" s="533"/>
      <c r="BL457" s="533"/>
      <c r="BM457" s="533"/>
      <c r="BN457" s="533"/>
      <c r="BO457" s="533"/>
      <c r="BP457" s="533"/>
      <c r="BQ457" s="533"/>
      <c r="BR457" s="533"/>
      <c r="BS457" s="533"/>
      <c r="BT457" s="533"/>
      <c r="BU457" s="534"/>
    </row>
    <row r="458" spans="1:73" ht="21">
      <c r="A458" s="150"/>
      <c r="B458" s="150"/>
      <c r="C458" s="150"/>
      <c r="D458" s="150"/>
      <c r="E458" s="150"/>
      <c r="F458" s="150"/>
      <c r="G458" s="150"/>
      <c r="H458" s="150"/>
      <c r="I458" s="529"/>
      <c r="J458" s="530"/>
      <c r="K458" s="530"/>
      <c r="L458" s="530"/>
      <c r="M458" s="530"/>
      <c r="N458" s="530"/>
      <c r="O458" s="530"/>
      <c r="P458" s="530"/>
      <c r="Q458" s="530"/>
      <c r="R458" s="530"/>
      <c r="S458" s="530"/>
      <c r="T458" s="530"/>
      <c r="U458" s="531"/>
      <c r="V458" s="529"/>
      <c r="W458" s="530"/>
      <c r="X458" s="530"/>
      <c r="Y458" s="530"/>
      <c r="Z458" s="530"/>
      <c r="AA458" s="530"/>
      <c r="AB458" s="530"/>
      <c r="AC458" s="530"/>
      <c r="AD458" s="530"/>
      <c r="AE458" s="530"/>
      <c r="AF458" s="530"/>
      <c r="AG458" s="530"/>
      <c r="AH458" s="531"/>
      <c r="AI458" s="532"/>
      <c r="AJ458" s="533"/>
      <c r="AK458" s="533"/>
      <c r="AL458" s="533"/>
      <c r="AM458" s="533"/>
      <c r="AN458" s="533"/>
      <c r="AO458" s="533"/>
      <c r="AP458" s="533"/>
      <c r="AQ458" s="533"/>
      <c r="AR458" s="533"/>
      <c r="AS458" s="533"/>
      <c r="AT458" s="533"/>
      <c r="AU458" s="533"/>
      <c r="AV458" s="533"/>
      <c r="AW458" s="533"/>
      <c r="AX458" s="533"/>
      <c r="AY458" s="533"/>
      <c r="AZ458" s="533"/>
      <c r="BA458" s="533"/>
      <c r="BB458" s="533"/>
      <c r="BC458" s="533"/>
      <c r="BD458" s="533"/>
      <c r="BE458" s="533"/>
      <c r="BF458" s="533"/>
      <c r="BG458" s="533"/>
      <c r="BH458" s="533"/>
      <c r="BI458" s="533"/>
      <c r="BJ458" s="533"/>
      <c r="BK458" s="533"/>
      <c r="BL458" s="533"/>
      <c r="BM458" s="533"/>
      <c r="BN458" s="533"/>
      <c r="BO458" s="533"/>
      <c r="BP458" s="533"/>
      <c r="BQ458" s="533"/>
      <c r="BR458" s="533"/>
      <c r="BS458" s="533"/>
      <c r="BT458" s="533"/>
      <c r="BU458" s="534"/>
    </row>
    <row r="459" spans="1:73" ht="21">
      <c r="A459" s="150"/>
      <c r="B459" s="150"/>
      <c r="C459" s="150"/>
      <c r="D459" s="150"/>
      <c r="E459" s="150"/>
      <c r="F459" s="150"/>
      <c r="G459" s="150"/>
      <c r="H459" s="150"/>
      <c r="I459" s="529"/>
      <c r="J459" s="530"/>
      <c r="K459" s="530"/>
      <c r="L459" s="530"/>
      <c r="M459" s="530"/>
      <c r="N459" s="530"/>
      <c r="O459" s="530"/>
      <c r="P459" s="530"/>
      <c r="Q459" s="530"/>
      <c r="R459" s="530"/>
      <c r="S459" s="530"/>
      <c r="T459" s="530"/>
      <c r="U459" s="531"/>
      <c r="V459" s="529"/>
      <c r="W459" s="530"/>
      <c r="X459" s="530"/>
      <c r="Y459" s="530"/>
      <c r="Z459" s="530"/>
      <c r="AA459" s="530"/>
      <c r="AB459" s="530"/>
      <c r="AC459" s="530"/>
      <c r="AD459" s="530"/>
      <c r="AE459" s="530"/>
      <c r="AF459" s="530"/>
      <c r="AG459" s="530"/>
      <c r="AH459" s="531"/>
      <c r="AI459" s="532"/>
      <c r="AJ459" s="533"/>
      <c r="AK459" s="533"/>
      <c r="AL459" s="533"/>
      <c r="AM459" s="533"/>
      <c r="AN459" s="533"/>
      <c r="AO459" s="533"/>
      <c r="AP459" s="533"/>
      <c r="AQ459" s="533"/>
      <c r="AR459" s="533"/>
      <c r="AS459" s="533"/>
      <c r="AT459" s="533"/>
      <c r="AU459" s="533"/>
      <c r="AV459" s="533"/>
      <c r="AW459" s="533"/>
      <c r="AX459" s="533"/>
      <c r="AY459" s="533"/>
      <c r="AZ459" s="533"/>
      <c r="BA459" s="533"/>
      <c r="BB459" s="533"/>
      <c r="BC459" s="533"/>
      <c r="BD459" s="533"/>
      <c r="BE459" s="533"/>
      <c r="BF459" s="533"/>
      <c r="BG459" s="533"/>
      <c r="BH459" s="533"/>
      <c r="BI459" s="533"/>
      <c r="BJ459" s="533"/>
      <c r="BK459" s="533"/>
      <c r="BL459" s="533"/>
      <c r="BM459" s="533"/>
      <c r="BN459" s="533"/>
      <c r="BO459" s="533"/>
      <c r="BP459" s="533"/>
      <c r="BQ459" s="533"/>
      <c r="BR459" s="533"/>
      <c r="BS459" s="533"/>
      <c r="BT459" s="533"/>
      <c r="BU459" s="534"/>
    </row>
    <row r="460" spans="1:73" ht="21">
      <c r="A460" s="150"/>
      <c r="B460" s="150"/>
      <c r="C460" s="150"/>
      <c r="D460" s="150"/>
      <c r="E460" s="150"/>
      <c r="F460" s="150"/>
      <c r="G460" s="150"/>
      <c r="H460" s="150"/>
      <c r="I460" s="529"/>
      <c r="J460" s="530"/>
      <c r="K460" s="530"/>
      <c r="L460" s="530"/>
      <c r="M460" s="530"/>
      <c r="N460" s="530"/>
      <c r="O460" s="530"/>
      <c r="P460" s="530"/>
      <c r="Q460" s="530"/>
      <c r="R460" s="530"/>
      <c r="S460" s="530"/>
      <c r="T460" s="530"/>
      <c r="U460" s="531"/>
      <c r="V460" s="529"/>
      <c r="W460" s="530"/>
      <c r="X460" s="530"/>
      <c r="Y460" s="530"/>
      <c r="Z460" s="530"/>
      <c r="AA460" s="530"/>
      <c r="AB460" s="530"/>
      <c r="AC460" s="530"/>
      <c r="AD460" s="530"/>
      <c r="AE460" s="530"/>
      <c r="AF460" s="530"/>
      <c r="AG460" s="530"/>
      <c r="AH460" s="531"/>
      <c r="AI460" s="532"/>
      <c r="AJ460" s="533"/>
      <c r="AK460" s="533"/>
      <c r="AL460" s="533"/>
      <c r="AM460" s="533"/>
      <c r="AN460" s="533"/>
      <c r="AO460" s="533"/>
      <c r="AP460" s="533"/>
      <c r="AQ460" s="533"/>
      <c r="AR460" s="533"/>
      <c r="AS460" s="533"/>
      <c r="AT460" s="533"/>
      <c r="AU460" s="533"/>
      <c r="AV460" s="533"/>
      <c r="AW460" s="533"/>
      <c r="AX460" s="533"/>
      <c r="AY460" s="533"/>
      <c r="AZ460" s="533"/>
      <c r="BA460" s="533"/>
      <c r="BB460" s="533"/>
      <c r="BC460" s="533"/>
      <c r="BD460" s="533"/>
      <c r="BE460" s="533"/>
      <c r="BF460" s="533"/>
      <c r="BG460" s="533"/>
      <c r="BH460" s="533"/>
      <c r="BI460" s="533"/>
      <c r="BJ460" s="533"/>
      <c r="BK460" s="533"/>
      <c r="BL460" s="533"/>
      <c r="BM460" s="533"/>
      <c r="BN460" s="533"/>
      <c r="BO460" s="533"/>
      <c r="BP460" s="533"/>
      <c r="BQ460" s="533"/>
      <c r="BR460" s="533"/>
      <c r="BS460" s="533"/>
      <c r="BT460" s="533"/>
      <c r="BU460" s="534"/>
    </row>
    <row r="461" spans="1:73" ht="21">
      <c r="A461" s="150"/>
      <c r="B461" s="150"/>
      <c r="C461" s="150"/>
      <c r="D461" s="150"/>
      <c r="E461" s="150"/>
      <c r="F461" s="150"/>
      <c r="G461" s="150"/>
      <c r="H461" s="150"/>
      <c r="I461" s="529"/>
      <c r="J461" s="530"/>
      <c r="K461" s="530"/>
      <c r="L461" s="530"/>
      <c r="M461" s="530"/>
      <c r="N461" s="530"/>
      <c r="O461" s="530"/>
      <c r="P461" s="530"/>
      <c r="Q461" s="530"/>
      <c r="R461" s="530"/>
      <c r="S461" s="530"/>
      <c r="T461" s="530"/>
      <c r="U461" s="531"/>
      <c r="V461" s="529"/>
      <c r="W461" s="530"/>
      <c r="X461" s="530"/>
      <c r="Y461" s="530"/>
      <c r="Z461" s="530"/>
      <c r="AA461" s="530"/>
      <c r="AB461" s="530"/>
      <c r="AC461" s="530"/>
      <c r="AD461" s="530"/>
      <c r="AE461" s="530"/>
      <c r="AF461" s="530"/>
      <c r="AG461" s="530"/>
      <c r="AH461" s="531"/>
      <c r="AI461" s="532"/>
      <c r="AJ461" s="533"/>
      <c r="AK461" s="533"/>
      <c r="AL461" s="533"/>
      <c r="AM461" s="533"/>
      <c r="AN461" s="533"/>
      <c r="AO461" s="533"/>
      <c r="AP461" s="533"/>
      <c r="AQ461" s="533"/>
      <c r="AR461" s="533"/>
      <c r="AS461" s="533"/>
      <c r="AT461" s="533"/>
      <c r="AU461" s="533"/>
      <c r="AV461" s="533"/>
      <c r="AW461" s="533"/>
      <c r="AX461" s="533"/>
      <c r="AY461" s="533"/>
      <c r="AZ461" s="533"/>
      <c r="BA461" s="533"/>
      <c r="BB461" s="533"/>
      <c r="BC461" s="533"/>
      <c r="BD461" s="533"/>
      <c r="BE461" s="533"/>
      <c r="BF461" s="533"/>
      <c r="BG461" s="533"/>
      <c r="BH461" s="533"/>
      <c r="BI461" s="533"/>
      <c r="BJ461" s="533"/>
      <c r="BK461" s="533"/>
      <c r="BL461" s="533"/>
      <c r="BM461" s="533"/>
      <c r="BN461" s="533"/>
      <c r="BO461" s="533"/>
      <c r="BP461" s="533"/>
      <c r="BQ461" s="533"/>
      <c r="BR461" s="533"/>
      <c r="BS461" s="533"/>
      <c r="BT461" s="533"/>
      <c r="BU461" s="534"/>
    </row>
    <row r="462" spans="1:73" ht="21">
      <c r="A462" s="150"/>
      <c r="B462" s="150"/>
      <c r="C462" s="150"/>
      <c r="D462" s="150"/>
      <c r="E462" s="150"/>
      <c r="F462" s="150"/>
      <c r="G462" s="150"/>
      <c r="H462" s="150"/>
      <c r="I462" s="529"/>
      <c r="J462" s="530"/>
      <c r="K462" s="530"/>
      <c r="L462" s="530"/>
      <c r="M462" s="530"/>
      <c r="N462" s="530"/>
      <c r="O462" s="530"/>
      <c r="P462" s="530"/>
      <c r="Q462" s="530"/>
      <c r="R462" s="530"/>
      <c r="S462" s="530"/>
      <c r="T462" s="530"/>
      <c r="U462" s="531"/>
      <c r="V462" s="529"/>
      <c r="W462" s="530"/>
      <c r="X462" s="530"/>
      <c r="Y462" s="530"/>
      <c r="Z462" s="530"/>
      <c r="AA462" s="530"/>
      <c r="AB462" s="530"/>
      <c r="AC462" s="530"/>
      <c r="AD462" s="530"/>
      <c r="AE462" s="530"/>
      <c r="AF462" s="530"/>
      <c r="AG462" s="530"/>
      <c r="AH462" s="531"/>
      <c r="AI462" s="532"/>
      <c r="AJ462" s="533"/>
      <c r="AK462" s="533"/>
      <c r="AL462" s="533"/>
      <c r="AM462" s="533"/>
      <c r="AN462" s="533"/>
      <c r="AO462" s="533"/>
      <c r="AP462" s="533"/>
      <c r="AQ462" s="533"/>
      <c r="AR462" s="533"/>
      <c r="AS462" s="533"/>
      <c r="AT462" s="533"/>
      <c r="AU462" s="533"/>
      <c r="AV462" s="533"/>
      <c r="AW462" s="533"/>
      <c r="AX462" s="533"/>
      <c r="AY462" s="533"/>
      <c r="AZ462" s="533"/>
      <c r="BA462" s="533"/>
      <c r="BB462" s="533"/>
      <c r="BC462" s="533"/>
      <c r="BD462" s="533"/>
      <c r="BE462" s="533"/>
      <c r="BF462" s="533"/>
      <c r="BG462" s="533"/>
      <c r="BH462" s="533"/>
      <c r="BI462" s="533"/>
      <c r="BJ462" s="533"/>
      <c r="BK462" s="533"/>
      <c r="BL462" s="533"/>
      <c r="BM462" s="533"/>
      <c r="BN462" s="533"/>
      <c r="BO462" s="533"/>
      <c r="BP462" s="533"/>
      <c r="BQ462" s="533"/>
      <c r="BR462" s="533"/>
      <c r="BS462" s="533"/>
      <c r="BT462" s="533"/>
      <c r="BU462" s="534"/>
    </row>
    <row r="463" spans="1:73" ht="21">
      <c r="A463" s="150"/>
      <c r="B463" s="150"/>
      <c r="C463" s="150"/>
      <c r="D463" s="150"/>
      <c r="E463" s="150"/>
      <c r="F463" s="150"/>
      <c r="G463" s="150"/>
      <c r="H463" s="150"/>
      <c r="I463" s="529"/>
      <c r="J463" s="530"/>
      <c r="K463" s="530"/>
      <c r="L463" s="530"/>
      <c r="M463" s="530"/>
      <c r="N463" s="530"/>
      <c r="O463" s="530"/>
      <c r="P463" s="530"/>
      <c r="Q463" s="530"/>
      <c r="R463" s="530"/>
      <c r="S463" s="530"/>
      <c r="T463" s="530"/>
      <c r="U463" s="531"/>
      <c r="V463" s="529"/>
      <c r="W463" s="530"/>
      <c r="X463" s="530"/>
      <c r="Y463" s="530"/>
      <c r="Z463" s="530"/>
      <c r="AA463" s="530"/>
      <c r="AB463" s="530"/>
      <c r="AC463" s="530"/>
      <c r="AD463" s="530"/>
      <c r="AE463" s="530"/>
      <c r="AF463" s="530"/>
      <c r="AG463" s="530"/>
      <c r="AH463" s="531"/>
      <c r="AI463" s="532"/>
      <c r="AJ463" s="533"/>
      <c r="AK463" s="533"/>
      <c r="AL463" s="533"/>
      <c r="AM463" s="533"/>
      <c r="AN463" s="533"/>
      <c r="AO463" s="533"/>
      <c r="AP463" s="533"/>
      <c r="AQ463" s="533"/>
      <c r="AR463" s="533"/>
      <c r="AS463" s="533"/>
      <c r="AT463" s="533"/>
      <c r="AU463" s="533"/>
      <c r="AV463" s="533"/>
      <c r="AW463" s="533"/>
      <c r="AX463" s="533"/>
      <c r="AY463" s="533"/>
      <c r="AZ463" s="533"/>
      <c r="BA463" s="533"/>
      <c r="BB463" s="533"/>
      <c r="BC463" s="533"/>
      <c r="BD463" s="533"/>
      <c r="BE463" s="533"/>
      <c r="BF463" s="533"/>
      <c r="BG463" s="533"/>
      <c r="BH463" s="533"/>
      <c r="BI463" s="533"/>
      <c r="BJ463" s="533"/>
      <c r="BK463" s="533"/>
      <c r="BL463" s="533"/>
      <c r="BM463" s="533"/>
      <c r="BN463" s="533"/>
      <c r="BO463" s="533"/>
      <c r="BP463" s="533"/>
      <c r="BQ463" s="533"/>
      <c r="BR463" s="533"/>
      <c r="BS463" s="533"/>
      <c r="BT463" s="533"/>
      <c r="BU463" s="534"/>
    </row>
    <row r="464" spans="1:73" ht="21">
      <c r="A464" s="150"/>
      <c r="B464" s="150"/>
      <c r="C464" s="150"/>
      <c r="D464" s="150"/>
      <c r="E464" s="150"/>
      <c r="F464" s="150"/>
      <c r="G464" s="150"/>
      <c r="H464" s="150"/>
      <c r="I464" s="529"/>
      <c r="J464" s="530"/>
      <c r="K464" s="530"/>
      <c r="L464" s="530"/>
      <c r="M464" s="530"/>
      <c r="N464" s="530"/>
      <c r="O464" s="530"/>
      <c r="P464" s="530"/>
      <c r="Q464" s="530"/>
      <c r="R464" s="530"/>
      <c r="S464" s="530"/>
      <c r="T464" s="530"/>
      <c r="U464" s="531"/>
      <c r="V464" s="529"/>
      <c r="W464" s="530"/>
      <c r="X464" s="530"/>
      <c r="Y464" s="530"/>
      <c r="Z464" s="530"/>
      <c r="AA464" s="530"/>
      <c r="AB464" s="530"/>
      <c r="AC464" s="530"/>
      <c r="AD464" s="530"/>
      <c r="AE464" s="530"/>
      <c r="AF464" s="530"/>
      <c r="AG464" s="530"/>
      <c r="AH464" s="531"/>
      <c r="AI464" s="532"/>
      <c r="AJ464" s="533"/>
      <c r="AK464" s="533"/>
      <c r="AL464" s="533"/>
      <c r="AM464" s="533"/>
      <c r="AN464" s="533"/>
      <c r="AO464" s="533"/>
      <c r="AP464" s="533"/>
      <c r="AQ464" s="533"/>
      <c r="AR464" s="533"/>
      <c r="AS464" s="533"/>
      <c r="AT464" s="533"/>
      <c r="AU464" s="533"/>
      <c r="AV464" s="533"/>
      <c r="AW464" s="533"/>
      <c r="AX464" s="533"/>
      <c r="AY464" s="533"/>
      <c r="AZ464" s="533"/>
      <c r="BA464" s="533"/>
      <c r="BB464" s="533"/>
      <c r="BC464" s="533"/>
      <c r="BD464" s="533"/>
      <c r="BE464" s="533"/>
      <c r="BF464" s="533"/>
      <c r="BG464" s="533"/>
      <c r="BH464" s="533"/>
      <c r="BI464" s="533"/>
      <c r="BJ464" s="533"/>
      <c r="BK464" s="533"/>
      <c r="BL464" s="533"/>
      <c r="BM464" s="533"/>
      <c r="BN464" s="533"/>
      <c r="BO464" s="533"/>
      <c r="BP464" s="533"/>
      <c r="BQ464" s="533"/>
      <c r="BR464" s="533"/>
      <c r="BS464" s="533"/>
      <c r="BT464" s="533"/>
      <c r="BU464" s="534"/>
    </row>
    <row r="465" spans="1:73" ht="21">
      <c r="A465" s="150"/>
      <c r="B465" s="150"/>
      <c r="C465" s="150"/>
      <c r="D465" s="150"/>
      <c r="E465" s="150"/>
      <c r="F465" s="150"/>
      <c r="G465" s="150"/>
      <c r="H465" s="150"/>
      <c r="I465" s="529"/>
      <c r="J465" s="530"/>
      <c r="K465" s="530"/>
      <c r="L465" s="530"/>
      <c r="M465" s="530"/>
      <c r="N465" s="530"/>
      <c r="O465" s="530"/>
      <c r="P465" s="530"/>
      <c r="Q465" s="530"/>
      <c r="R465" s="530"/>
      <c r="S465" s="530"/>
      <c r="T465" s="530"/>
      <c r="U465" s="531"/>
      <c r="V465" s="529"/>
      <c r="W465" s="530"/>
      <c r="X465" s="530"/>
      <c r="Y465" s="530"/>
      <c r="Z465" s="530"/>
      <c r="AA465" s="530"/>
      <c r="AB465" s="530"/>
      <c r="AC465" s="530"/>
      <c r="AD465" s="530"/>
      <c r="AE465" s="530"/>
      <c r="AF465" s="530"/>
      <c r="AG465" s="530"/>
      <c r="AH465" s="531"/>
      <c r="AI465" s="532"/>
      <c r="AJ465" s="533"/>
      <c r="AK465" s="533"/>
      <c r="AL465" s="533"/>
      <c r="AM465" s="533"/>
      <c r="AN465" s="533"/>
      <c r="AO465" s="533"/>
      <c r="AP465" s="533"/>
      <c r="AQ465" s="533"/>
      <c r="AR465" s="533"/>
      <c r="AS465" s="533"/>
      <c r="AT465" s="533"/>
      <c r="AU465" s="533"/>
      <c r="AV465" s="533"/>
      <c r="AW465" s="533"/>
      <c r="AX465" s="533"/>
      <c r="AY465" s="533"/>
      <c r="AZ465" s="533"/>
      <c r="BA465" s="533"/>
      <c r="BB465" s="533"/>
      <c r="BC465" s="533"/>
      <c r="BD465" s="533"/>
      <c r="BE465" s="533"/>
      <c r="BF465" s="533"/>
      <c r="BG465" s="533"/>
      <c r="BH465" s="533"/>
      <c r="BI465" s="533"/>
      <c r="BJ465" s="533"/>
      <c r="BK465" s="533"/>
      <c r="BL465" s="533"/>
      <c r="BM465" s="533"/>
      <c r="BN465" s="533"/>
      <c r="BO465" s="533"/>
      <c r="BP465" s="533"/>
      <c r="BQ465" s="533"/>
      <c r="BR465" s="533"/>
      <c r="BS465" s="533"/>
      <c r="BT465" s="533"/>
      <c r="BU465" s="534"/>
    </row>
    <row r="466" spans="1:73" ht="21">
      <c r="A466" s="150"/>
      <c r="B466" s="150"/>
      <c r="C466" s="150"/>
      <c r="D466" s="150"/>
      <c r="E466" s="150"/>
      <c r="F466" s="150"/>
      <c r="G466" s="150"/>
      <c r="H466" s="150"/>
      <c r="I466" s="529"/>
      <c r="J466" s="530"/>
      <c r="K466" s="530"/>
      <c r="L466" s="530"/>
      <c r="M466" s="530"/>
      <c r="N466" s="530"/>
      <c r="O466" s="530"/>
      <c r="P466" s="530"/>
      <c r="Q466" s="530"/>
      <c r="R466" s="530"/>
      <c r="S466" s="530"/>
      <c r="T466" s="530"/>
      <c r="U466" s="531"/>
      <c r="V466" s="529"/>
      <c r="W466" s="530"/>
      <c r="X466" s="530"/>
      <c r="Y466" s="530"/>
      <c r="Z466" s="530"/>
      <c r="AA466" s="530"/>
      <c r="AB466" s="530"/>
      <c r="AC466" s="530"/>
      <c r="AD466" s="530"/>
      <c r="AE466" s="530"/>
      <c r="AF466" s="530"/>
      <c r="AG466" s="530"/>
      <c r="AH466" s="531"/>
      <c r="AI466" s="532"/>
      <c r="AJ466" s="533"/>
      <c r="AK466" s="533"/>
      <c r="AL466" s="533"/>
      <c r="AM466" s="533"/>
      <c r="AN466" s="533"/>
      <c r="AO466" s="533"/>
      <c r="AP466" s="533"/>
      <c r="AQ466" s="533"/>
      <c r="AR466" s="533"/>
      <c r="AS466" s="533"/>
      <c r="AT466" s="533"/>
      <c r="AU466" s="533"/>
      <c r="AV466" s="533"/>
      <c r="AW466" s="533"/>
      <c r="AX466" s="533"/>
      <c r="AY466" s="533"/>
      <c r="AZ466" s="533"/>
      <c r="BA466" s="533"/>
      <c r="BB466" s="533"/>
      <c r="BC466" s="533"/>
      <c r="BD466" s="533"/>
      <c r="BE466" s="533"/>
      <c r="BF466" s="533"/>
      <c r="BG466" s="533"/>
      <c r="BH466" s="533"/>
      <c r="BI466" s="533"/>
      <c r="BJ466" s="533"/>
      <c r="BK466" s="533"/>
      <c r="BL466" s="533"/>
      <c r="BM466" s="533"/>
      <c r="BN466" s="533"/>
      <c r="BO466" s="533"/>
      <c r="BP466" s="533"/>
      <c r="BQ466" s="533"/>
      <c r="BR466" s="533"/>
      <c r="BS466" s="533"/>
      <c r="BT466" s="533"/>
      <c r="BU466" s="534"/>
    </row>
    <row r="467" spans="1:73" ht="21">
      <c r="A467" s="150"/>
      <c r="B467" s="150"/>
      <c r="C467" s="150"/>
      <c r="D467" s="150"/>
      <c r="E467" s="150"/>
      <c r="F467" s="150"/>
      <c r="G467" s="150"/>
      <c r="H467" s="150"/>
      <c r="I467" s="529"/>
      <c r="J467" s="530"/>
      <c r="K467" s="530"/>
      <c r="L467" s="530"/>
      <c r="M467" s="530"/>
      <c r="N467" s="530"/>
      <c r="O467" s="530"/>
      <c r="P467" s="530"/>
      <c r="Q467" s="530"/>
      <c r="R467" s="530"/>
      <c r="S467" s="530"/>
      <c r="T467" s="530"/>
      <c r="U467" s="531"/>
      <c r="V467" s="529"/>
      <c r="W467" s="530"/>
      <c r="X467" s="530"/>
      <c r="Y467" s="530"/>
      <c r="Z467" s="530"/>
      <c r="AA467" s="530"/>
      <c r="AB467" s="530"/>
      <c r="AC467" s="530"/>
      <c r="AD467" s="530"/>
      <c r="AE467" s="530"/>
      <c r="AF467" s="530"/>
      <c r="AG467" s="530"/>
      <c r="AH467" s="531"/>
      <c r="AI467" s="532"/>
      <c r="AJ467" s="533"/>
      <c r="AK467" s="533"/>
      <c r="AL467" s="533"/>
      <c r="AM467" s="533"/>
      <c r="AN467" s="533"/>
      <c r="AO467" s="533"/>
      <c r="AP467" s="533"/>
      <c r="AQ467" s="533"/>
      <c r="AR467" s="533"/>
      <c r="AS467" s="533"/>
      <c r="AT467" s="533"/>
      <c r="AU467" s="533"/>
      <c r="AV467" s="533"/>
      <c r="AW467" s="533"/>
      <c r="AX467" s="533"/>
      <c r="AY467" s="533"/>
      <c r="AZ467" s="533"/>
      <c r="BA467" s="533"/>
      <c r="BB467" s="533"/>
      <c r="BC467" s="533"/>
      <c r="BD467" s="533"/>
      <c r="BE467" s="533"/>
      <c r="BF467" s="533"/>
      <c r="BG467" s="533"/>
      <c r="BH467" s="533"/>
      <c r="BI467" s="533"/>
      <c r="BJ467" s="533"/>
      <c r="BK467" s="533"/>
      <c r="BL467" s="533"/>
      <c r="BM467" s="533"/>
      <c r="BN467" s="533"/>
      <c r="BO467" s="533"/>
      <c r="BP467" s="533"/>
      <c r="BQ467" s="533"/>
      <c r="BR467" s="533"/>
      <c r="BS467" s="533"/>
      <c r="BT467" s="533"/>
      <c r="BU467" s="534"/>
    </row>
    <row r="468" spans="1:73" ht="21">
      <c r="A468" s="150"/>
      <c r="B468" s="150"/>
      <c r="C468" s="150"/>
      <c r="D468" s="150"/>
      <c r="E468" s="150"/>
      <c r="F468" s="150"/>
      <c r="G468" s="150"/>
      <c r="H468" s="150"/>
      <c r="I468" s="529"/>
      <c r="J468" s="530"/>
      <c r="K468" s="530"/>
      <c r="L468" s="530"/>
      <c r="M468" s="530"/>
      <c r="N468" s="530"/>
      <c r="O468" s="530"/>
      <c r="P468" s="530"/>
      <c r="Q468" s="530"/>
      <c r="R468" s="530"/>
      <c r="S468" s="530"/>
      <c r="T468" s="530"/>
      <c r="U468" s="531"/>
      <c r="V468" s="529"/>
      <c r="W468" s="530"/>
      <c r="X468" s="530"/>
      <c r="Y468" s="530"/>
      <c r="Z468" s="530"/>
      <c r="AA468" s="530"/>
      <c r="AB468" s="530"/>
      <c r="AC468" s="530"/>
      <c r="AD468" s="530"/>
      <c r="AE468" s="530"/>
      <c r="AF468" s="530"/>
      <c r="AG468" s="530"/>
      <c r="AH468" s="531"/>
      <c r="AI468" s="532"/>
      <c r="AJ468" s="533"/>
      <c r="AK468" s="533"/>
      <c r="AL468" s="533"/>
      <c r="AM468" s="533"/>
      <c r="AN468" s="533"/>
      <c r="AO468" s="533"/>
      <c r="AP468" s="533"/>
      <c r="AQ468" s="533"/>
      <c r="AR468" s="533"/>
      <c r="AS468" s="533"/>
      <c r="AT468" s="533"/>
      <c r="AU468" s="533"/>
      <c r="AV468" s="533"/>
      <c r="AW468" s="533"/>
      <c r="AX468" s="533"/>
      <c r="AY468" s="533"/>
      <c r="AZ468" s="533"/>
      <c r="BA468" s="533"/>
      <c r="BB468" s="533"/>
      <c r="BC468" s="533"/>
      <c r="BD468" s="533"/>
      <c r="BE468" s="533"/>
      <c r="BF468" s="533"/>
      <c r="BG468" s="533"/>
      <c r="BH468" s="533"/>
      <c r="BI468" s="533"/>
      <c r="BJ468" s="533"/>
      <c r="BK468" s="533"/>
      <c r="BL468" s="533"/>
      <c r="BM468" s="533"/>
      <c r="BN468" s="533"/>
      <c r="BO468" s="533"/>
      <c r="BP468" s="533"/>
      <c r="BQ468" s="533"/>
      <c r="BR468" s="533"/>
      <c r="BS468" s="533"/>
      <c r="BT468" s="533"/>
      <c r="BU468" s="534"/>
    </row>
    <row r="469" spans="1:73" ht="21">
      <c r="A469" s="150"/>
      <c r="B469" s="150"/>
      <c r="C469" s="150"/>
      <c r="D469" s="150"/>
      <c r="E469" s="150"/>
      <c r="F469" s="150"/>
      <c r="G469" s="150"/>
      <c r="H469" s="150"/>
      <c r="I469" s="529"/>
      <c r="J469" s="530"/>
      <c r="K469" s="530"/>
      <c r="L469" s="530"/>
      <c r="M469" s="530"/>
      <c r="N469" s="530"/>
      <c r="O469" s="530"/>
      <c r="P469" s="530"/>
      <c r="Q469" s="530"/>
      <c r="R469" s="530"/>
      <c r="S469" s="530"/>
      <c r="T469" s="530"/>
      <c r="U469" s="531"/>
      <c r="V469" s="529"/>
      <c r="W469" s="530"/>
      <c r="X469" s="530"/>
      <c r="Y469" s="530"/>
      <c r="Z469" s="530"/>
      <c r="AA469" s="530"/>
      <c r="AB469" s="530"/>
      <c r="AC469" s="530"/>
      <c r="AD469" s="530"/>
      <c r="AE469" s="530"/>
      <c r="AF469" s="530"/>
      <c r="AG469" s="530"/>
      <c r="AH469" s="531"/>
      <c r="AI469" s="532"/>
      <c r="AJ469" s="533"/>
      <c r="AK469" s="533"/>
      <c r="AL469" s="533"/>
      <c r="AM469" s="533"/>
      <c r="AN469" s="533"/>
      <c r="AO469" s="533"/>
      <c r="AP469" s="533"/>
      <c r="AQ469" s="533"/>
      <c r="AR469" s="533"/>
      <c r="AS469" s="533"/>
      <c r="AT469" s="533"/>
      <c r="AU469" s="533"/>
      <c r="AV469" s="533"/>
      <c r="AW469" s="533"/>
      <c r="AX469" s="533"/>
      <c r="AY469" s="533"/>
      <c r="AZ469" s="533"/>
      <c r="BA469" s="533"/>
      <c r="BB469" s="533"/>
      <c r="BC469" s="533"/>
      <c r="BD469" s="533"/>
      <c r="BE469" s="533"/>
      <c r="BF469" s="533"/>
      <c r="BG469" s="533"/>
      <c r="BH469" s="533"/>
      <c r="BI469" s="533"/>
      <c r="BJ469" s="533"/>
      <c r="BK469" s="533"/>
      <c r="BL469" s="533"/>
      <c r="BM469" s="533"/>
      <c r="BN469" s="533"/>
      <c r="BO469" s="533"/>
      <c r="BP469" s="533"/>
      <c r="BQ469" s="533"/>
      <c r="BR469" s="533"/>
      <c r="BS469" s="533"/>
      <c r="BT469" s="533"/>
      <c r="BU469" s="534"/>
    </row>
    <row r="470" spans="1:73" ht="21">
      <c r="A470" s="150"/>
      <c r="B470" s="150"/>
      <c r="C470" s="150"/>
      <c r="D470" s="150"/>
      <c r="E470" s="150"/>
      <c r="F470" s="150"/>
      <c r="G470" s="150"/>
      <c r="H470" s="150"/>
      <c r="I470" s="529"/>
      <c r="J470" s="530"/>
      <c r="K470" s="530"/>
      <c r="L470" s="530"/>
      <c r="M470" s="530"/>
      <c r="N470" s="530"/>
      <c r="O470" s="530"/>
      <c r="P470" s="530"/>
      <c r="Q470" s="530"/>
      <c r="R470" s="530"/>
      <c r="S470" s="530"/>
      <c r="T470" s="530"/>
      <c r="U470" s="531"/>
      <c r="V470" s="529"/>
      <c r="W470" s="530"/>
      <c r="X470" s="530"/>
      <c r="Y470" s="530"/>
      <c r="Z470" s="530"/>
      <c r="AA470" s="530"/>
      <c r="AB470" s="530"/>
      <c r="AC470" s="530"/>
      <c r="AD470" s="530"/>
      <c r="AE470" s="530"/>
      <c r="AF470" s="530"/>
      <c r="AG470" s="530"/>
      <c r="AH470" s="531"/>
      <c r="AI470" s="532"/>
      <c r="AJ470" s="533"/>
      <c r="AK470" s="533"/>
      <c r="AL470" s="533"/>
      <c r="AM470" s="533"/>
      <c r="AN470" s="533"/>
      <c r="AO470" s="533"/>
      <c r="AP470" s="533"/>
      <c r="AQ470" s="533"/>
      <c r="AR470" s="533"/>
      <c r="AS470" s="533"/>
      <c r="AT470" s="533"/>
      <c r="AU470" s="533"/>
      <c r="AV470" s="533"/>
      <c r="AW470" s="533"/>
      <c r="AX470" s="533"/>
      <c r="AY470" s="533"/>
      <c r="AZ470" s="533"/>
      <c r="BA470" s="533"/>
      <c r="BB470" s="533"/>
      <c r="BC470" s="533"/>
      <c r="BD470" s="533"/>
      <c r="BE470" s="533"/>
      <c r="BF470" s="533"/>
      <c r="BG470" s="533"/>
      <c r="BH470" s="533"/>
      <c r="BI470" s="533"/>
      <c r="BJ470" s="533"/>
      <c r="BK470" s="533"/>
      <c r="BL470" s="533"/>
      <c r="BM470" s="533"/>
      <c r="BN470" s="533"/>
      <c r="BO470" s="533"/>
      <c r="BP470" s="533"/>
      <c r="BQ470" s="533"/>
      <c r="BR470" s="533"/>
      <c r="BS470" s="533"/>
      <c r="BT470" s="533"/>
      <c r="BU470" s="534"/>
    </row>
    <row r="471" spans="1:73" ht="21">
      <c r="A471" s="150"/>
      <c r="B471" s="150"/>
      <c r="C471" s="150"/>
      <c r="D471" s="150"/>
      <c r="E471" s="150"/>
      <c r="F471" s="150"/>
      <c r="G471" s="150"/>
      <c r="H471" s="150"/>
      <c r="I471" s="529"/>
      <c r="J471" s="530"/>
      <c r="K471" s="530"/>
      <c r="L471" s="530"/>
      <c r="M471" s="530"/>
      <c r="N471" s="530"/>
      <c r="O471" s="530"/>
      <c r="P471" s="530"/>
      <c r="Q471" s="530"/>
      <c r="R471" s="530"/>
      <c r="S471" s="530"/>
      <c r="T471" s="530"/>
      <c r="U471" s="531"/>
      <c r="V471" s="529"/>
      <c r="W471" s="530"/>
      <c r="X471" s="530"/>
      <c r="Y471" s="530"/>
      <c r="Z471" s="530"/>
      <c r="AA471" s="530"/>
      <c r="AB471" s="530"/>
      <c r="AC471" s="530"/>
      <c r="AD471" s="530"/>
      <c r="AE471" s="530"/>
      <c r="AF471" s="530"/>
      <c r="AG471" s="530"/>
      <c r="AH471" s="531"/>
      <c r="AI471" s="532"/>
      <c r="AJ471" s="533"/>
      <c r="AK471" s="533"/>
      <c r="AL471" s="533"/>
      <c r="AM471" s="533"/>
      <c r="AN471" s="533"/>
      <c r="AO471" s="533"/>
      <c r="AP471" s="533"/>
      <c r="AQ471" s="533"/>
      <c r="AR471" s="533"/>
      <c r="AS471" s="533"/>
      <c r="AT471" s="533"/>
      <c r="AU471" s="533"/>
      <c r="AV471" s="533"/>
      <c r="AW471" s="533"/>
      <c r="AX471" s="533"/>
      <c r="AY471" s="533"/>
      <c r="AZ471" s="533"/>
      <c r="BA471" s="533"/>
      <c r="BB471" s="533"/>
      <c r="BC471" s="533"/>
      <c r="BD471" s="533"/>
      <c r="BE471" s="533"/>
      <c r="BF471" s="533"/>
      <c r="BG471" s="533"/>
      <c r="BH471" s="533"/>
      <c r="BI471" s="533"/>
      <c r="BJ471" s="533"/>
      <c r="BK471" s="533"/>
      <c r="BL471" s="533"/>
      <c r="BM471" s="533"/>
      <c r="BN471" s="533"/>
      <c r="BO471" s="533"/>
      <c r="BP471" s="533"/>
      <c r="BQ471" s="533"/>
      <c r="BR471" s="533"/>
      <c r="BS471" s="533"/>
      <c r="BT471" s="533"/>
      <c r="BU471" s="534"/>
    </row>
    <row r="472" spans="1:73" ht="21">
      <c r="A472" s="150"/>
      <c r="B472" s="150"/>
      <c r="C472" s="150"/>
      <c r="D472" s="150"/>
      <c r="E472" s="150"/>
      <c r="F472" s="150"/>
      <c r="G472" s="150"/>
      <c r="H472" s="150"/>
      <c r="I472" s="529"/>
      <c r="J472" s="530"/>
      <c r="K472" s="530"/>
      <c r="L472" s="530"/>
      <c r="M472" s="530"/>
      <c r="N472" s="530"/>
      <c r="O472" s="530"/>
      <c r="P472" s="530"/>
      <c r="Q472" s="530"/>
      <c r="R472" s="530"/>
      <c r="S472" s="530"/>
      <c r="T472" s="530"/>
      <c r="U472" s="531"/>
      <c r="V472" s="529"/>
      <c r="W472" s="530"/>
      <c r="X472" s="530"/>
      <c r="Y472" s="530"/>
      <c r="Z472" s="530"/>
      <c r="AA472" s="530"/>
      <c r="AB472" s="530"/>
      <c r="AC472" s="530"/>
      <c r="AD472" s="530"/>
      <c r="AE472" s="530"/>
      <c r="AF472" s="530"/>
      <c r="AG472" s="530"/>
      <c r="AH472" s="531"/>
      <c r="AI472" s="532"/>
      <c r="AJ472" s="533"/>
      <c r="AK472" s="533"/>
      <c r="AL472" s="533"/>
      <c r="AM472" s="533"/>
      <c r="AN472" s="533"/>
      <c r="AO472" s="533"/>
      <c r="AP472" s="533"/>
      <c r="AQ472" s="533"/>
      <c r="AR472" s="533"/>
      <c r="AS472" s="533"/>
      <c r="AT472" s="533"/>
      <c r="AU472" s="533"/>
      <c r="AV472" s="533"/>
      <c r="AW472" s="533"/>
      <c r="AX472" s="533"/>
      <c r="AY472" s="533"/>
      <c r="AZ472" s="533"/>
      <c r="BA472" s="533"/>
      <c r="BB472" s="533"/>
      <c r="BC472" s="533"/>
      <c r="BD472" s="533"/>
      <c r="BE472" s="533"/>
      <c r="BF472" s="533"/>
      <c r="BG472" s="533"/>
      <c r="BH472" s="533"/>
      <c r="BI472" s="533"/>
      <c r="BJ472" s="533"/>
      <c r="BK472" s="533"/>
      <c r="BL472" s="533"/>
      <c r="BM472" s="533"/>
      <c r="BN472" s="533"/>
      <c r="BO472" s="533"/>
      <c r="BP472" s="533"/>
      <c r="BQ472" s="533"/>
      <c r="BR472" s="533"/>
      <c r="BS472" s="533"/>
      <c r="BT472" s="533"/>
      <c r="BU472" s="534"/>
    </row>
    <row r="473" spans="1:73" ht="21">
      <c r="A473" s="150"/>
      <c r="B473" s="150"/>
      <c r="C473" s="150"/>
      <c r="D473" s="150"/>
      <c r="E473" s="150"/>
      <c r="F473" s="150"/>
      <c r="G473" s="150"/>
      <c r="H473" s="150"/>
      <c r="I473" s="529"/>
      <c r="J473" s="530"/>
      <c r="K473" s="530"/>
      <c r="L473" s="530"/>
      <c r="M473" s="530"/>
      <c r="N473" s="530"/>
      <c r="O473" s="530"/>
      <c r="P473" s="530"/>
      <c r="Q473" s="530"/>
      <c r="R473" s="530"/>
      <c r="S473" s="530"/>
      <c r="T473" s="530"/>
      <c r="U473" s="531"/>
      <c r="V473" s="529"/>
      <c r="W473" s="530"/>
      <c r="X473" s="530"/>
      <c r="Y473" s="530"/>
      <c r="Z473" s="530"/>
      <c r="AA473" s="530"/>
      <c r="AB473" s="530"/>
      <c r="AC473" s="530"/>
      <c r="AD473" s="530"/>
      <c r="AE473" s="530"/>
      <c r="AF473" s="530"/>
      <c r="AG473" s="530"/>
      <c r="AH473" s="531"/>
      <c r="AI473" s="532"/>
      <c r="AJ473" s="533"/>
      <c r="AK473" s="533"/>
      <c r="AL473" s="533"/>
      <c r="AM473" s="533"/>
      <c r="AN473" s="533"/>
      <c r="AO473" s="533"/>
      <c r="AP473" s="533"/>
      <c r="AQ473" s="533"/>
      <c r="AR473" s="533"/>
      <c r="AS473" s="533"/>
      <c r="AT473" s="533"/>
      <c r="AU473" s="533"/>
      <c r="AV473" s="533"/>
      <c r="AW473" s="533"/>
      <c r="AX473" s="533"/>
      <c r="AY473" s="533"/>
      <c r="AZ473" s="533"/>
      <c r="BA473" s="533"/>
      <c r="BB473" s="533"/>
      <c r="BC473" s="533"/>
      <c r="BD473" s="533"/>
      <c r="BE473" s="533"/>
      <c r="BF473" s="533"/>
      <c r="BG473" s="533"/>
      <c r="BH473" s="533"/>
      <c r="BI473" s="533"/>
      <c r="BJ473" s="533"/>
      <c r="BK473" s="533"/>
      <c r="BL473" s="533"/>
      <c r="BM473" s="533"/>
      <c r="BN473" s="533"/>
      <c r="BO473" s="533"/>
      <c r="BP473" s="533"/>
      <c r="BQ473" s="533"/>
      <c r="BR473" s="533"/>
      <c r="BS473" s="533"/>
      <c r="BT473" s="533"/>
      <c r="BU473" s="534"/>
    </row>
    <row r="474" spans="1:73" ht="21">
      <c r="A474" s="150"/>
      <c r="B474" s="150"/>
      <c r="C474" s="150"/>
      <c r="D474" s="150"/>
      <c r="E474" s="150"/>
      <c r="F474" s="150"/>
      <c r="G474" s="150"/>
      <c r="H474" s="150"/>
      <c r="I474" s="529"/>
      <c r="J474" s="530"/>
      <c r="K474" s="530"/>
      <c r="L474" s="530"/>
      <c r="M474" s="530"/>
      <c r="N474" s="530"/>
      <c r="O474" s="530"/>
      <c r="P474" s="530"/>
      <c r="Q474" s="530"/>
      <c r="R474" s="530"/>
      <c r="S474" s="530"/>
      <c r="T474" s="530"/>
      <c r="U474" s="531"/>
      <c r="V474" s="529"/>
      <c r="W474" s="530"/>
      <c r="X474" s="530"/>
      <c r="Y474" s="530"/>
      <c r="Z474" s="530"/>
      <c r="AA474" s="530"/>
      <c r="AB474" s="530"/>
      <c r="AC474" s="530"/>
      <c r="AD474" s="530"/>
      <c r="AE474" s="530"/>
      <c r="AF474" s="530"/>
      <c r="AG474" s="530"/>
      <c r="AH474" s="531"/>
      <c r="AI474" s="532"/>
      <c r="AJ474" s="533"/>
      <c r="AK474" s="533"/>
      <c r="AL474" s="533"/>
      <c r="AM474" s="533"/>
      <c r="AN474" s="533"/>
      <c r="AO474" s="533"/>
      <c r="AP474" s="533"/>
      <c r="AQ474" s="533"/>
      <c r="AR474" s="533"/>
      <c r="AS474" s="533"/>
      <c r="AT474" s="533"/>
      <c r="AU474" s="533"/>
      <c r="AV474" s="533"/>
      <c r="AW474" s="533"/>
      <c r="AX474" s="533"/>
      <c r="AY474" s="533"/>
      <c r="AZ474" s="533"/>
      <c r="BA474" s="533"/>
      <c r="BB474" s="533"/>
      <c r="BC474" s="533"/>
      <c r="BD474" s="533"/>
      <c r="BE474" s="533"/>
      <c r="BF474" s="533"/>
      <c r="BG474" s="533"/>
      <c r="BH474" s="533"/>
      <c r="BI474" s="533"/>
      <c r="BJ474" s="533"/>
      <c r="BK474" s="533"/>
      <c r="BL474" s="533"/>
      <c r="BM474" s="533"/>
      <c r="BN474" s="533"/>
      <c r="BO474" s="533"/>
      <c r="BP474" s="533"/>
      <c r="BQ474" s="533"/>
      <c r="BR474" s="533"/>
      <c r="BS474" s="533"/>
      <c r="BT474" s="533"/>
      <c r="BU474" s="534"/>
    </row>
    <row r="475" spans="1:73" ht="21">
      <c r="A475" s="150"/>
      <c r="B475" s="150"/>
      <c r="C475" s="150"/>
      <c r="D475" s="150"/>
      <c r="E475" s="150"/>
      <c r="F475" s="150"/>
      <c r="G475" s="150"/>
      <c r="H475" s="150"/>
      <c r="I475" s="529"/>
      <c r="J475" s="530"/>
      <c r="K475" s="530"/>
      <c r="L475" s="530"/>
      <c r="M475" s="530"/>
      <c r="N475" s="530"/>
      <c r="O475" s="530"/>
      <c r="P475" s="530"/>
      <c r="Q475" s="530"/>
      <c r="R475" s="530"/>
      <c r="S475" s="530"/>
      <c r="T475" s="530"/>
      <c r="U475" s="531"/>
      <c r="V475" s="529"/>
      <c r="W475" s="530"/>
      <c r="X475" s="530"/>
      <c r="Y475" s="530"/>
      <c r="Z475" s="530"/>
      <c r="AA475" s="530"/>
      <c r="AB475" s="530"/>
      <c r="AC475" s="530"/>
      <c r="AD475" s="530"/>
      <c r="AE475" s="530"/>
      <c r="AF475" s="530"/>
      <c r="AG475" s="530"/>
      <c r="AH475" s="531"/>
      <c r="AI475" s="532"/>
      <c r="AJ475" s="533"/>
      <c r="AK475" s="533"/>
      <c r="AL475" s="533"/>
      <c r="AM475" s="533"/>
      <c r="AN475" s="533"/>
      <c r="AO475" s="533"/>
      <c r="AP475" s="533"/>
      <c r="AQ475" s="533"/>
      <c r="AR475" s="533"/>
      <c r="AS475" s="533"/>
      <c r="AT475" s="533"/>
      <c r="AU475" s="533"/>
      <c r="AV475" s="533"/>
      <c r="AW475" s="533"/>
      <c r="AX475" s="533"/>
      <c r="AY475" s="533"/>
      <c r="AZ475" s="533"/>
      <c r="BA475" s="533"/>
      <c r="BB475" s="533"/>
      <c r="BC475" s="533"/>
      <c r="BD475" s="533"/>
      <c r="BE475" s="533"/>
      <c r="BF475" s="533"/>
      <c r="BG475" s="533"/>
      <c r="BH475" s="533"/>
      <c r="BI475" s="533"/>
      <c r="BJ475" s="533"/>
      <c r="BK475" s="533"/>
      <c r="BL475" s="533"/>
      <c r="BM475" s="533"/>
      <c r="BN475" s="533"/>
      <c r="BO475" s="533"/>
      <c r="BP475" s="533"/>
      <c r="BQ475" s="533"/>
      <c r="BR475" s="533"/>
      <c r="BS475" s="533"/>
      <c r="BT475" s="533"/>
      <c r="BU475" s="534"/>
    </row>
    <row r="476" spans="1:73" ht="21">
      <c r="A476" s="150"/>
      <c r="B476" s="150"/>
      <c r="C476" s="150"/>
      <c r="D476" s="150"/>
      <c r="E476" s="150"/>
      <c r="F476" s="150"/>
      <c r="G476" s="150"/>
      <c r="H476" s="150"/>
      <c r="I476" s="529"/>
      <c r="J476" s="530"/>
      <c r="K476" s="530"/>
      <c r="L476" s="530"/>
      <c r="M476" s="530"/>
      <c r="N476" s="530"/>
      <c r="O476" s="530"/>
      <c r="P476" s="530"/>
      <c r="Q476" s="530"/>
      <c r="R476" s="530"/>
      <c r="S476" s="530"/>
      <c r="T476" s="530"/>
      <c r="U476" s="531"/>
      <c r="V476" s="529"/>
      <c r="W476" s="530"/>
      <c r="X476" s="530"/>
      <c r="Y476" s="530"/>
      <c r="Z476" s="530"/>
      <c r="AA476" s="530"/>
      <c r="AB476" s="530"/>
      <c r="AC476" s="530"/>
      <c r="AD476" s="530"/>
      <c r="AE476" s="530"/>
      <c r="AF476" s="530"/>
      <c r="AG476" s="530"/>
      <c r="AH476" s="531"/>
      <c r="AI476" s="532"/>
      <c r="AJ476" s="533"/>
      <c r="AK476" s="533"/>
      <c r="AL476" s="533"/>
      <c r="AM476" s="533"/>
      <c r="AN476" s="533"/>
      <c r="AO476" s="533"/>
      <c r="AP476" s="533"/>
      <c r="AQ476" s="533"/>
      <c r="AR476" s="533"/>
      <c r="AS476" s="533"/>
      <c r="AT476" s="533"/>
      <c r="AU476" s="533"/>
      <c r="AV476" s="533"/>
      <c r="AW476" s="533"/>
      <c r="AX476" s="533"/>
      <c r="AY476" s="533"/>
      <c r="AZ476" s="533"/>
      <c r="BA476" s="533"/>
      <c r="BB476" s="533"/>
      <c r="BC476" s="533"/>
      <c r="BD476" s="533"/>
      <c r="BE476" s="533"/>
      <c r="BF476" s="533"/>
      <c r="BG476" s="533"/>
      <c r="BH476" s="533"/>
      <c r="BI476" s="533"/>
      <c r="BJ476" s="533"/>
      <c r="BK476" s="533"/>
      <c r="BL476" s="533"/>
      <c r="BM476" s="533"/>
      <c r="BN476" s="533"/>
      <c r="BO476" s="533"/>
      <c r="BP476" s="533"/>
      <c r="BQ476" s="533"/>
      <c r="BR476" s="533"/>
      <c r="BS476" s="533"/>
      <c r="BT476" s="533"/>
      <c r="BU476" s="534"/>
    </row>
    <row r="477" spans="1:73" ht="21">
      <c r="A477" s="150"/>
      <c r="B477" s="150"/>
      <c r="C477" s="150"/>
      <c r="D477" s="150"/>
      <c r="E477" s="150"/>
      <c r="F477" s="150"/>
      <c r="G477" s="150"/>
      <c r="H477" s="150"/>
      <c r="I477" s="529"/>
      <c r="J477" s="530"/>
      <c r="K477" s="530"/>
      <c r="L477" s="530"/>
      <c r="M477" s="530"/>
      <c r="N477" s="530"/>
      <c r="O477" s="530"/>
      <c r="P477" s="530"/>
      <c r="Q477" s="530"/>
      <c r="R477" s="530"/>
      <c r="S477" s="530"/>
      <c r="T477" s="530"/>
      <c r="U477" s="531"/>
      <c r="V477" s="529"/>
      <c r="W477" s="530"/>
      <c r="X477" s="530"/>
      <c r="Y477" s="530"/>
      <c r="Z477" s="530"/>
      <c r="AA477" s="530"/>
      <c r="AB477" s="530"/>
      <c r="AC477" s="530"/>
      <c r="AD477" s="530"/>
      <c r="AE477" s="530"/>
      <c r="AF477" s="530"/>
      <c r="AG477" s="530"/>
      <c r="AH477" s="531"/>
      <c r="AI477" s="532"/>
      <c r="AJ477" s="533"/>
      <c r="AK477" s="533"/>
      <c r="AL477" s="533"/>
      <c r="AM477" s="533"/>
      <c r="AN477" s="533"/>
      <c r="AO477" s="533"/>
      <c r="AP477" s="533"/>
      <c r="AQ477" s="533"/>
      <c r="AR477" s="533"/>
      <c r="AS477" s="533"/>
      <c r="AT477" s="533"/>
      <c r="AU477" s="533"/>
      <c r="AV477" s="533"/>
      <c r="AW477" s="533"/>
      <c r="AX477" s="533"/>
      <c r="AY477" s="533"/>
      <c r="AZ477" s="533"/>
      <c r="BA477" s="533"/>
      <c r="BB477" s="533"/>
      <c r="BC477" s="533"/>
      <c r="BD477" s="533"/>
      <c r="BE477" s="533"/>
      <c r="BF477" s="533"/>
      <c r="BG477" s="533"/>
      <c r="BH477" s="533"/>
      <c r="BI477" s="533"/>
      <c r="BJ477" s="533"/>
      <c r="BK477" s="533"/>
      <c r="BL477" s="533"/>
      <c r="BM477" s="533"/>
      <c r="BN477" s="533"/>
      <c r="BO477" s="533"/>
      <c r="BP477" s="533"/>
      <c r="BQ477" s="533"/>
      <c r="BR477" s="533"/>
      <c r="BS477" s="533"/>
      <c r="BT477" s="533"/>
      <c r="BU477" s="534"/>
    </row>
    <row r="478" spans="1:73" ht="21">
      <c r="A478" s="150"/>
      <c r="B478" s="150"/>
      <c r="C478" s="150"/>
      <c r="D478" s="150"/>
      <c r="E478" s="150"/>
      <c r="F478" s="150"/>
      <c r="G478" s="150"/>
      <c r="H478" s="150"/>
      <c r="I478" s="529"/>
      <c r="J478" s="530"/>
      <c r="K478" s="530"/>
      <c r="L478" s="530"/>
      <c r="M478" s="530"/>
      <c r="N478" s="530"/>
      <c r="O478" s="530"/>
      <c r="P478" s="530"/>
      <c r="Q478" s="530"/>
      <c r="R478" s="530"/>
      <c r="S478" s="530"/>
      <c r="T478" s="530"/>
      <c r="U478" s="531"/>
      <c r="V478" s="529"/>
      <c r="W478" s="530"/>
      <c r="X478" s="530"/>
      <c r="Y478" s="530"/>
      <c r="Z478" s="530"/>
      <c r="AA478" s="530"/>
      <c r="AB478" s="530"/>
      <c r="AC478" s="530"/>
      <c r="AD478" s="530"/>
      <c r="AE478" s="530"/>
      <c r="AF478" s="530"/>
      <c r="AG478" s="530"/>
      <c r="AH478" s="531"/>
      <c r="AI478" s="532"/>
      <c r="AJ478" s="533"/>
      <c r="AK478" s="533"/>
      <c r="AL478" s="533"/>
      <c r="AM478" s="533"/>
      <c r="AN478" s="533"/>
      <c r="AO478" s="533"/>
      <c r="AP478" s="533"/>
      <c r="AQ478" s="533"/>
      <c r="AR478" s="533"/>
      <c r="AS478" s="533"/>
      <c r="AT478" s="533"/>
      <c r="AU478" s="533"/>
      <c r="AV478" s="533"/>
      <c r="AW478" s="533"/>
      <c r="AX478" s="533"/>
      <c r="AY478" s="533"/>
      <c r="AZ478" s="533"/>
      <c r="BA478" s="533"/>
      <c r="BB478" s="533"/>
      <c r="BC478" s="533"/>
      <c r="BD478" s="533"/>
      <c r="BE478" s="533"/>
      <c r="BF478" s="533"/>
      <c r="BG478" s="533"/>
      <c r="BH478" s="533"/>
      <c r="BI478" s="533"/>
      <c r="BJ478" s="533"/>
      <c r="BK478" s="533"/>
      <c r="BL478" s="533"/>
      <c r="BM478" s="533"/>
      <c r="BN478" s="533"/>
      <c r="BO478" s="533"/>
      <c r="BP478" s="533"/>
      <c r="BQ478" s="533"/>
      <c r="BR478" s="533"/>
      <c r="BS478" s="533"/>
      <c r="BT478" s="533"/>
      <c r="BU478" s="534"/>
    </row>
    <row r="479" spans="1:73" ht="21">
      <c r="A479" s="150"/>
      <c r="B479" s="150"/>
      <c r="C479" s="150"/>
      <c r="D479" s="150"/>
      <c r="E479" s="150"/>
      <c r="F479" s="150"/>
      <c r="G479" s="150"/>
      <c r="H479" s="150"/>
      <c r="I479" s="529"/>
      <c r="J479" s="530"/>
      <c r="K479" s="530"/>
      <c r="L479" s="530"/>
      <c r="M479" s="530"/>
      <c r="N479" s="530"/>
      <c r="O479" s="530"/>
      <c r="P479" s="530"/>
      <c r="Q479" s="530"/>
      <c r="R479" s="530"/>
      <c r="S479" s="530"/>
      <c r="T479" s="530"/>
      <c r="U479" s="531"/>
      <c r="V479" s="529"/>
      <c r="W479" s="530"/>
      <c r="X479" s="530"/>
      <c r="Y479" s="530"/>
      <c r="Z479" s="530"/>
      <c r="AA479" s="530"/>
      <c r="AB479" s="530"/>
      <c r="AC479" s="530"/>
      <c r="AD479" s="530"/>
      <c r="AE479" s="530"/>
      <c r="AF479" s="530"/>
      <c r="AG479" s="530"/>
      <c r="AH479" s="531"/>
      <c r="AI479" s="532"/>
      <c r="AJ479" s="533"/>
      <c r="AK479" s="533"/>
      <c r="AL479" s="533"/>
      <c r="AM479" s="533"/>
      <c r="AN479" s="533"/>
      <c r="AO479" s="533"/>
      <c r="AP479" s="533"/>
      <c r="AQ479" s="533"/>
      <c r="AR479" s="533"/>
      <c r="AS479" s="533"/>
      <c r="AT479" s="533"/>
      <c r="AU479" s="533"/>
      <c r="AV479" s="533"/>
      <c r="AW479" s="533"/>
      <c r="AX479" s="533"/>
      <c r="AY479" s="533"/>
      <c r="AZ479" s="533"/>
      <c r="BA479" s="533"/>
      <c r="BB479" s="533"/>
      <c r="BC479" s="533"/>
      <c r="BD479" s="533"/>
      <c r="BE479" s="533"/>
      <c r="BF479" s="533"/>
      <c r="BG479" s="533"/>
      <c r="BH479" s="533"/>
      <c r="BI479" s="533"/>
      <c r="BJ479" s="533"/>
      <c r="BK479" s="533"/>
      <c r="BL479" s="533"/>
      <c r="BM479" s="533"/>
      <c r="BN479" s="533"/>
      <c r="BO479" s="533"/>
      <c r="BP479" s="533"/>
      <c r="BQ479" s="533"/>
      <c r="BR479" s="533"/>
      <c r="BS479" s="533"/>
      <c r="BT479" s="533"/>
      <c r="BU479" s="534"/>
    </row>
    <row r="480" spans="1:73" ht="21">
      <c r="A480" s="150"/>
      <c r="B480" s="150"/>
      <c r="C480" s="150"/>
      <c r="D480" s="150"/>
      <c r="E480" s="150"/>
      <c r="F480" s="150"/>
      <c r="G480" s="150"/>
      <c r="H480" s="150"/>
      <c r="I480" s="529"/>
      <c r="J480" s="530"/>
      <c r="K480" s="530"/>
      <c r="L480" s="530"/>
      <c r="M480" s="530"/>
      <c r="N480" s="530"/>
      <c r="O480" s="530"/>
      <c r="P480" s="530"/>
      <c r="Q480" s="530"/>
      <c r="R480" s="530"/>
      <c r="S480" s="530"/>
      <c r="T480" s="530"/>
      <c r="U480" s="531"/>
      <c r="V480" s="529"/>
      <c r="W480" s="530"/>
      <c r="X480" s="530"/>
      <c r="Y480" s="530"/>
      <c r="Z480" s="530"/>
      <c r="AA480" s="530"/>
      <c r="AB480" s="530"/>
      <c r="AC480" s="530"/>
      <c r="AD480" s="530"/>
      <c r="AE480" s="530"/>
      <c r="AF480" s="530"/>
      <c r="AG480" s="530"/>
      <c r="AH480" s="531"/>
      <c r="AI480" s="532"/>
      <c r="AJ480" s="533"/>
      <c r="AK480" s="533"/>
      <c r="AL480" s="533"/>
      <c r="AM480" s="533"/>
      <c r="AN480" s="533"/>
      <c r="AO480" s="533"/>
      <c r="AP480" s="533"/>
      <c r="AQ480" s="533"/>
      <c r="AR480" s="533"/>
      <c r="AS480" s="533"/>
      <c r="AT480" s="533"/>
      <c r="AU480" s="533"/>
      <c r="AV480" s="533"/>
      <c r="AW480" s="533"/>
      <c r="AX480" s="533"/>
      <c r="AY480" s="533"/>
      <c r="AZ480" s="533"/>
      <c r="BA480" s="533"/>
      <c r="BB480" s="533"/>
      <c r="BC480" s="533"/>
      <c r="BD480" s="533"/>
      <c r="BE480" s="533"/>
      <c r="BF480" s="533"/>
      <c r="BG480" s="533"/>
      <c r="BH480" s="533"/>
      <c r="BI480" s="533"/>
      <c r="BJ480" s="533"/>
      <c r="BK480" s="533"/>
      <c r="BL480" s="533"/>
      <c r="BM480" s="533"/>
      <c r="BN480" s="533"/>
      <c r="BO480" s="533"/>
      <c r="BP480" s="533"/>
      <c r="BQ480" s="533"/>
      <c r="BR480" s="533"/>
      <c r="BS480" s="533"/>
      <c r="BT480" s="533"/>
      <c r="BU480" s="534"/>
    </row>
    <row r="481" spans="1:73" ht="21">
      <c r="A481" s="150"/>
      <c r="B481" s="150"/>
      <c r="C481" s="150"/>
      <c r="D481" s="150"/>
      <c r="E481" s="150"/>
      <c r="F481" s="150"/>
      <c r="G481" s="150"/>
      <c r="H481" s="150"/>
      <c r="I481" s="529"/>
      <c r="J481" s="530"/>
      <c r="K481" s="530"/>
      <c r="L481" s="530"/>
      <c r="M481" s="530"/>
      <c r="N481" s="530"/>
      <c r="O481" s="530"/>
      <c r="P481" s="530"/>
      <c r="Q481" s="530"/>
      <c r="R481" s="530"/>
      <c r="S481" s="530"/>
      <c r="T481" s="530"/>
      <c r="U481" s="531"/>
      <c r="V481" s="529"/>
      <c r="W481" s="530"/>
      <c r="X481" s="530"/>
      <c r="Y481" s="530"/>
      <c r="Z481" s="530"/>
      <c r="AA481" s="530"/>
      <c r="AB481" s="530"/>
      <c r="AC481" s="530"/>
      <c r="AD481" s="530"/>
      <c r="AE481" s="530"/>
      <c r="AF481" s="530"/>
      <c r="AG481" s="530"/>
      <c r="AH481" s="531"/>
      <c r="AI481" s="532"/>
      <c r="AJ481" s="533"/>
      <c r="AK481" s="533"/>
      <c r="AL481" s="533"/>
      <c r="AM481" s="533"/>
      <c r="AN481" s="533"/>
      <c r="AO481" s="533"/>
      <c r="AP481" s="533"/>
      <c r="AQ481" s="533"/>
      <c r="AR481" s="533"/>
      <c r="AS481" s="533"/>
      <c r="AT481" s="533"/>
      <c r="AU481" s="533"/>
      <c r="AV481" s="533"/>
      <c r="AW481" s="533"/>
      <c r="AX481" s="533"/>
      <c r="AY481" s="533"/>
      <c r="AZ481" s="533"/>
      <c r="BA481" s="533"/>
      <c r="BB481" s="533"/>
      <c r="BC481" s="533"/>
      <c r="BD481" s="533"/>
      <c r="BE481" s="533"/>
      <c r="BF481" s="533"/>
      <c r="BG481" s="533"/>
      <c r="BH481" s="533"/>
      <c r="BI481" s="533"/>
      <c r="BJ481" s="533"/>
      <c r="BK481" s="533"/>
      <c r="BL481" s="533"/>
      <c r="BM481" s="533"/>
      <c r="BN481" s="533"/>
      <c r="BO481" s="533"/>
      <c r="BP481" s="533"/>
      <c r="BQ481" s="533"/>
      <c r="BR481" s="533"/>
      <c r="BS481" s="533"/>
      <c r="BT481" s="533"/>
      <c r="BU481" s="534"/>
    </row>
    <row r="482" spans="1:73" ht="21">
      <c r="A482" s="150"/>
      <c r="B482" s="150"/>
      <c r="C482" s="150"/>
      <c r="D482" s="150"/>
      <c r="E482" s="150"/>
      <c r="F482" s="150"/>
      <c r="G482" s="150"/>
      <c r="H482" s="150"/>
      <c r="I482" s="529"/>
      <c r="J482" s="530"/>
      <c r="K482" s="530"/>
      <c r="L482" s="530"/>
      <c r="M482" s="530"/>
      <c r="N482" s="530"/>
      <c r="O482" s="530"/>
      <c r="P482" s="530"/>
      <c r="Q482" s="530"/>
      <c r="R482" s="530"/>
      <c r="S482" s="530"/>
      <c r="T482" s="530"/>
      <c r="U482" s="531"/>
      <c r="V482" s="529"/>
      <c r="W482" s="530"/>
      <c r="X482" s="530"/>
      <c r="Y482" s="530"/>
      <c r="Z482" s="530"/>
      <c r="AA482" s="530"/>
      <c r="AB482" s="530"/>
      <c r="AC482" s="530"/>
      <c r="AD482" s="530"/>
      <c r="AE482" s="530"/>
      <c r="AF482" s="530"/>
      <c r="AG482" s="530"/>
      <c r="AH482" s="531"/>
      <c r="AI482" s="532"/>
      <c r="AJ482" s="533"/>
      <c r="AK482" s="533"/>
      <c r="AL482" s="533"/>
      <c r="AM482" s="533"/>
      <c r="AN482" s="533"/>
      <c r="AO482" s="533"/>
      <c r="AP482" s="533"/>
      <c r="AQ482" s="533"/>
      <c r="AR482" s="533"/>
      <c r="AS482" s="533"/>
      <c r="AT482" s="533"/>
      <c r="AU482" s="533"/>
      <c r="AV482" s="533"/>
      <c r="AW482" s="533"/>
      <c r="AX482" s="533"/>
      <c r="AY482" s="533"/>
      <c r="AZ482" s="533"/>
      <c r="BA482" s="533"/>
      <c r="BB482" s="533"/>
      <c r="BC482" s="533"/>
      <c r="BD482" s="533"/>
      <c r="BE482" s="533"/>
      <c r="BF482" s="533"/>
      <c r="BG482" s="533"/>
      <c r="BH482" s="533"/>
      <c r="BI482" s="533"/>
      <c r="BJ482" s="533"/>
      <c r="BK482" s="533"/>
      <c r="BL482" s="533"/>
      <c r="BM482" s="533"/>
      <c r="BN482" s="533"/>
      <c r="BO482" s="533"/>
      <c r="BP482" s="533"/>
      <c r="BQ482" s="533"/>
      <c r="BR482" s="533"/>
      <c r="BS482" s="533"/>
      <c r="BT482" s="533"/>
      <c r="BU482" s="534"/>
    </row>
    <row r="483" spans="1:73" ht="21">
      <c r="A483" s="150"/>
      <c r="B483" s="150"/>
      <c r="C483" s="150"/>
      <c r="D483" s="150"/>
      <c r="E483" s="150"/>
      <c r="F483" s="150"/>
      <c r="G483" s="150"/>
      <c r="H483" s="150"/>
      <c r="I483" s="529"/>
      <c r="J483" s="530"/>
      <c r="K483" s="530"/>
      <c r="L483" s="530"/>
      <c r="M483" s="530"/>
      <c r="N483" s="530"/>
      <c r="O483" s="530"/>
      <c r="P483" s="530"/>
      <c r="Q483" s="530"/>
      <c r="R483" s="530"/>
      <c r="S483" s="530"/>
      <c r="T483" s="530"/>
      <c r="U483" s="531"/>
      <c r="V483" s="529"/>
      <c r="W483" s="530"/>
      <c r="X483" s="530"/>
      <c r="Y483" s="530"/>
      <c r="Z483" s="530"/>
      <c r="AA483" s="530"/>
      <c r="AB483" s="530"/>
      <c r="AC483" s="530"/>
      <c r="AD483" s="530"/>
      <c r="AE483" s="530"/>
      <c r="AF483" s="530"/>
      <c r="AG483" s="530"/>
      <c r="AH483" s="531"/>
      <c r="AI483" s="532"/>
      <c r="AJ483" s="533"/>
      <c r="AK483" s="533"/>
      <c r="AL483" s="533"/>
      <c r="AM483" s="533"/>
      <c r="AN483" s="533"/>
      <c r="AO483" s="533"/>
      <c r="AP483" s="533"/>
      <c r="AQ483" s="533"/>
      <c r="AR483" s="533"/>
      <c r="AS483" s="533"/>
      <c r="AT483" s="533"/>
      <c r="AU483" s="533"/>
      <c r="AV483" s="533"/>
      <c r="AW483" s="533"/>
      <c r="AX483" s="533"/>
      <c r="AY483" s="533"/>
      <c r="AZ483" s="533"/>
      <c r="BA483" s="533"/>
      <c r="BB483" s="533"/>
      <c r="BC483" s="533"/>
      <c r="BD483" s="533"/>
      <c r="BE483" s="533"/>
      <c r="BF483" s="533"/>
      <c r="BG483" s="533"/>
      <c r="BH483" s="533"/>
      <c r="BI483" s="533"/>
      <c r="BJ483" s="533"/>
      <c r="BK483" s="533"/>
      <c r="BL483" s="533"/>
      <c r="BM483" s="533"/>
      <c r="BN483" s="533"/>
      <c r="BO483" s="533"/>
      <c r="BP483" s="533"/>
      <c r="BQ483" s="533"/>
      <c r="BR483" s="533"/>
      <c r="BS483" s="533"/>
      <c r="BT483" s="533"/>
      <c r="BU483" s="534"/>
    </row>
    <row r="484" spans="1:73" ht="21">
      <c r="A484" s="150"/>
      <c r="B484" s="150"/>
      <c r="C484" s="150"/>
      <c r="D484" s="150"/>
      <c r="E484" s="150"/>
      <c r="F484" s="150"/>
      <c r="G484" s="150"/>
      <c r="H484" s="150"/>
      <c r="I484" s="529"/>
      <c r="J484" s="530"/>
      <c r="K484" s="530"/>
      <c r="L484" s="530"/>
      <c r="M484" s="530"/>
      <c r="N484" s="530"/>
      <c r="O484" s="530"/>
      <c r="P484" s="530"/>
      <c r="Q484" s="530"/>
      <c r="R484" s="530"/>
      <c r="S484" s="530"/>
      <c r="T484" s="530"/>
      <c r="U484" s="531"/>
      <c r="V484" s="529"/>
      <c r="W484" s="530"/>
      <c r="X484" s="530"/>
      <c r="Y484" s="530"/>
      <c r="Z484" s="530"/>
      <c r="AA484" s="530"/>
      <c r="AB484" s="530"/>
      <c r="AC484" s="530"/>
      <c r="AD484" s="530"/>
      <c r="AE484" s="530"/>
      <c r="AF484" s="530"/>
      <c r="AG484" s="530"/>
      <c r="AH484" s="531"/>
      <c r="AI484" s="532"/>
      <c r="AJ484" s="533"/>
      <c r="AK484" s="533"/>
      <c r="AL484" s="533"/>
      <c r="AM484" s="533"/>
      <c r="AN484" s="533"/>
      <c r="AO484" s="533"/>
      <c r="AP484" s="533"/>
      <c r="AQ484" s="533"/>
      <c r="AR484" s="533"/>
      <c r="AS484" s="533"/>
      <c r="AT484" s="533"/>
      <c r="AU484" s="533"/>
      <c r="AV484" s="533"/>
      <c r="AW484" s="533"/>
      <c r="AX484" s="533"/>
      <c r="AY484" s="533"/>
      <c r="AZ484" s="533"/>
      <c r="BA484" s="533"/>
      <c r="BB484" s="533"/>
      <c r="BC484" s="533"/>
      <c r="BD484" s="533"/>
      <c r="BE484" s="533"/>
      <c r="BF484" s="533"/>
      <c r="BG484" s="533"/>
      <c r="BH484" s="533"/>
      <c r="BI484" s="533"/>
      <c r="BJ484" s="533"/>
      <c r="BK484" s="533"/>
      <c r="BL484" s="533"/>
      <c r="BM484" s="533"/>
      <c r="BN484" s="533"/>
      <c r="BO484" s="533"/>
      <c r="BP484" s="533"/>
      <c r="BQ484" s="533"/>
      <c r="BR484" s="533"/>
      <c r="BS484" s="533"/>
      <c r="BT484" s="533"/>
      <c r="BU484" s="534"/>
    </row>
    <row r="485" spans="1:73" ht="21">
      <c r="A485" s="150"/>
      <c r="B485" s="150"/>
      <c r="C485" s="150"/>
      <c r="D485" s="150"/>
      <c r="E485" s="150"/>
      <c r="F485" s="150"/>
      <c r="G485" s="150"/>
      <c r="H485" s="150"/>
      <c r="I485" s="529"/>
      <c r="J485" s="530"/>
      <c r="K485" s="530"/>
      <c r="L485" s="530"/>
      <c r="M485" s="530"/>
      <c r="N485" s="530"/>
      <c r="O485" s="530"/>
      <c r="P485" s="530"/>
      <c r="Q485" s="530"/>
      <c r="R485" s="530"/>
      <c r="S485" s="530"/>
      <c r="T485" s="530"/>
      <c r="U485" s="531"/>
      <c r="V485" s="529"/>
      <c r="W485" s="530"/>
      <c r="X485" s="530"/>
      <c r="Y485" s="530"/>
      <c r="Z485" s="530"/>
      <c r="AA485" s="530"/>
      <c r="AB485" s="530"/>
      <c r="AC485" s="530"/>
      <c r="AD485" s="530"/>
      <c r="AE485" s="530"/>
      <c r="AF485" s="530"/>
      <c r="AG485" s="530"/>
      <c r="AH485" s="531"/>
      <c r="AI485" s="532"/>
      <c r="AJ485" s="533"/>
      <c r="AK485" s="533"/>
      <c r="AL485" s="533"/>
      <c r="AM485" s="533"/>
      <c r="AN485" s="533"/>
      <c r="AO485" s="533"/>
      <c r="AP485" s="533"/>
      <c r="AQ485" s="533"/>
      <c r="AR485" s="533"/>
      <c r="AS485" s="533"/>
      <c r="AT485" s="533"/>
      <c r="AU485" s="533"/>
      <c r="AV485" s="533"/>
      <c r="AW485" s="533"/>
      <c r="AX485" s="533"/>
      <c r="AY485" s="533"/>
      <c r="AZ485" s="533"/>
      <c r="BA485" s="533"/>
      <c r="BB485" s="533"/>
      <c r="BC485" s="533"/>
      <c r="BD485" s="533"/>
      <c r="BE485" s="533"/>
      <c r="BF485" s="533"/>
      <c r="BG485" s="533"/>
      <c r="BH485" s="533"/>
      <c r="BI485" s="533"/>
      <c r="BJ485" s="533"/>
      <c r="BK485" s="533"/>
      <c r="BL485" s="533"/>
      <c r="BM485" s="533"/>
      <c r="BN485" s="533"/>
      <c r="BO485" s="533"/>
      <c r="BP485" s="533"/>
      <c r="BQ485" s="533"/>
      <c r="BR485" s="533"/>
      <c r="BS485" s="533"/>
      <c r="BT485" s="533"/>
      <c r="BU485" s="534"/>
    </row>
    <row r="486" spans="1:73" ht="21">
      <c r="A486" s="150"/>
      <c r="B486" s="150"/>
      <c r="C486" s="150"/>
      <c r="D486" s="150"/>
      <c r="E486" s="150"/>
      <c r="F486" s="150"/>
      <c r="G486" s="150"/>
      <c r="H486" s="150"/>
      <c r="I486" s="529"/>
      <c r="J486" s="530"/>
      <c r="K486" s="530"/>
      <c r="L486" s="530"/>
      <c r="M486" s="530"/>
      <c r="N486" s="530"/>
      <c r="O486" s="530"/>
      <c r="P486" s="530"/>
      <c r="Q486" s="530"/>
      <c r="R486" s="530"/>
      <c r="S486" s="530"/>
      <c r="T486" s="530"/>
      <c r="U486" s="531"/>
      <c r="V486" s="529"/>
      <c r="W486" s="530"/>
      <c r="X486" s="530"/>
      <c r="Y486" s="530"/>
      <c r="Z486" s="530"/>
      <c r="AA486" s="530"/>
      <c r="AB486" s="530"/>
      <c r="AC486" s="530"/>
      <c r="AD486" s="530"/>
      <c r="AE486" s="530"/>
      <c r="AF486" s="530"/>
      <c r="AG486" s="530"/>
      <c r="AH486" s="531"/>
      <c r="AI486" s="532"/>
      <c r="AJ486" s="533"/>
      <c r="AK486" s="533"/>
      <c r="AL486" s="533"/>
      <c r="AM486" s="533"/>
      <c r="AN486" s="533"/>
      <c r="AO486" s="533"/>
      <c r="AP486" s="533"/>
      <c r="AQ486" s="533"/>
      <c r="AR486" s="533"/>
      <c r="AS486" s="533"/>
      <c r="AT486" s="533"/>
      <c r="AU486" s="533"/>
      <c r="AV486" s="533"/>
      <c r="AW486" s="533"/>
      <c r="AX486" s="533"/>
      <c r="AY486" s="533"/>
      <c r="AZ486" s="533"/>
      <c r="BA486" s="533"/>
      <c r="BB486" s="533"/>
      <c r="BC486" s="533"/>
      <c r="BD486" s="533"/>
      <c r="BE486" s="533"/>
      <c r="BF486" s="533"/>
      <c r="BG486" s="533"/>
      <c r="BH486" s="533"/>
      <c r="BI486" s="533"/>
      <c r="BJ486" s="533"/>
      <c r="BK486" s="533"/>
      <c r="BL486" s="533"/>
      <c r="BM486" s="533"/>
      <c r="BN486" s="533"/>
      <c r="BO486" s="533"/>
      <c r="BP486" s="533"/>
      <c r="BQ486" s="533"/>
      <c r="BR486" s="533"/>
      <c r="BS486" s="533"/>
      <c r="BT486" s="533"/>
      <c r="BU486" s="534"/>
    </row>
    <row r="487" spans="1:73" ht="21">
      <c r="A487" s="150"/>
      <c r="B487" s="150"/>
      <c r="C487" s="150"/>
      <c r="D487" s="150"/>
      <c r="E487" s="150"/>
      <c r="F487" s="150"/>
      <c r="G487" s="150"/>
      <c r="H487" s="150"/>
      <c r="I487" s="529"/>
      <c r="J487" s="530"/>
      <c r="K487" s="530"/>
      <c r="L487" s="530"/>
      <c r="M487" s="530"/>
      <c r="N487" s="530"/>
      <c r="O487" s="530"/>
      <c r="P487" s="530"/>
      <c r="Q487" s="530"/>
      <c r="R487" s="530"/>
      <c r="S487" s="530"/>
      <c r="T487" s="530"/>
      <c r="U487" s="531"/>
      <c r="V487" s="529"/>
      <c r="W487" s="530"/>
      <c r="X487" s="530"/>
      <c r="Y487" s="530"/>
      <c r="Z487" s="530"/>
      <c r="AA487" s="530"/>
      <c r="AB487" s="530"/>
      <c r="AC487" s="530"/>
      <c r="AD487" s="530"/>
      <c r="AE487" s="530"/>
      <c r="AF487" s="530"/>
      <c r="AG487" s="530"/>
      <c r="AH487" s="531"/>
      <c r="AI487" s="532"/>
      <c r="AJ487" s="533"/>
      <c r="AK487" s="533"/>
      <c r="AL487" s="533"/>
      <c r="AM487" s="533"/>
      <c r="AN487" s="533"/>
      <c r="AO487" s="533"/>
      <c r="AP487" s="533"/>
      <c r="AQ487" s="533"/>
      <c r="AR487" s="533"/>
      <c r="AS487" s="533"/>
      <c r="AT487" s="533"/>
      <c r="AU487" s="533"/>
      <c r="AV487" s="533"/>
      <c r="AW487" s="533"/>
      <c r="AX487" s="533"/>
      <c r="AY487" s="533"/>
      <c r="AZ487" s="533"/>
      <c r="BA487" s="533"/>
      <c r="BB487" s="533"/>
      <c r="BC487" s="533"/>
      <c r="BD487" s="533"/>
      <c r="BE487" s="533"/>
      <c r="BF487" s="533"/>
      <c r="BG487" s="533"/>
      <c r="BH487" s="533"/>
      <c r="BI487" s="533"/>
      <c r="BJ487" s="533"/>
      <c r="BK487" s="533"/>
      <c r="BL487" s="533"/>
      <c r="BM487" s="533"/>
      <c r="BN487" s="533"/>
      <c r="BO487" s="533"/>
      <c r="BP487" s="533"/>
      <c r="BQ487" s="533"/>
      <c r="BR487" s="533"/>
      <c r="BS487" s="533"/>
      <c r="BT487" s="533"/>
      <c r="BU487" s="534"/>
    </row>
    <row r="488" spans="1:73" ht="21">
      <c r="A488" s="150"/>
      <c r="B488" s="150"/>
      <c r="C488" s="150"/>
      <c r="D488" s="150"/>
      <c r="E488" s="150"/>
      <c r="F488" s="150"/>
      <c r="G488" s="150"/>
      <c r="H488" s="150"/>
      <c r="I488" s="544" t="s">
        <v>644</v>
      </c>
      <c r="J488" s="545"/>
      <c r="K488" s="545"/>
      <c r="L488" s="545"/>
      <c r="M488" s="545"/>
      <c r="N488" s="545"/>
      <c r="O488" s="545"/>
      <c r="P488" s="545"/>
      <c r="Q488" s="545"/>
      <c r="R488" s="545"/>
      <c r="S488" s="545"/>
      <c r="T488" s="545"/>
      <c r="U488" s="546"/>
      <c r="V488" s="544"/>
      <c r="W488" s="545"/>
      <c r="X488" s="545"/>
      <c r="Y488" s="545"/>
      <c r="Z488" s="545"/>
      <c r="AA488" s="545"/>
      <c r="AB488" s="545"/>
      <c r="AC488" s="545"/>
      <c r="AD488" s="545"/>
      <c r="AE488" s="545"/>
      <c r="AF488" s="545"/>
      <c r="AG488" s="545"/>
      <c r="AH488" s="546"/>
      <c r="AI488" s="547" t="s">
        <v>710</v>
      </c>
      <c r="AJ488" s="548"/>
      <c r="AK488" s="548"/>
      <c r="AL488" s="548"/>
      <c r="AM488" s="548"/>
      <c r="AN488" s="548"/>
      <c r="AO488" s="548"/>
      <c r="AP488" s="548"/>
      <c r="AQ488" s="548"/>
      <c r="AR488" s="548"/>
      <c r="AS488" s="548"/>
      <c r="AT488" s="548"/>
      <c r="AU488" s="548"/>
      <c r="AV488" s="548"/>
      <c r="AW488" s="548"/>
      <c r="AX488" s="548"/>
      <c r="AY488" s="548"/>
      <c r="AZ488" s="548"/>
      <c r="BA488" s="548"/>
      <c r="BB488" s="548"/>
      <c r="BC488" s="548"/>
      <c r="BD488" s="548"/>
      <c r="BE488" s="548"/>
      <c r="BF488" s="548"/>
      <c r="BG488" s="548"/>
      <c r="BH488" s="548"/>
      <c r="BI488" s="548"/>
      <c r="BJ488" s="548"/>
      <c r="BK488" s="548"/>
      <c r="BL488" s="548"/>
      <c r="BM488" s="548"/>
      <c r="BN488" s="548"/>
      <c r="BO488" s="548"/>
      <c r="BP488" s="548"/>
      <c r="BQ488" s="548"/>
      <c r="BR488" s="548"/>
      <c r="BS488" s="548"/>
      <c r="BT488" s="548"/>
      <c r="BU488" s="549"/>
    </row>
    <row r="489" spans="1:73" ht="21">
      <c r="A489" s="150"/>
      <c r="B489" s="150"/>
      <c r="C489" s="150"/>
      <c r="D489" s="150"/>
      <c r="E489" s="150"/>
      <c r="F489" s="150"/>
      <c r="G489" s="150"/>
      <c r="H489" s="150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  <c r="AT489" s="187"/>
      <c r="AU489" s="187"/>
      <c r="AV489" s="187"/>
      <c r="AW489" s="187"/>
      <c r="AX489" s="187"/>
      <c r="AY489" s="187"/>
      <c r="AZ489" s="187"/>
      <c r="BA489" s="187"/>
      <c r="BB489" s="187"/>
      <c r="BC489" s="187"/>
      <c r="BD489" s="187"/>
      <c r="BE489" s="187"/>
      <c r="BF489" s="187"/>
      <c r="BG489" s="187"/>
      <c r="BH489" s="187"/>
      <c r="BI489" s="187"/>
      <c r="BJ489" s="187"/>
      <c r="BK489" s="187"/>
      <c r="BL489" s="187"/>
      <c r="BM489" s="187"/>
      <c r="BN489" s="187"/>
      <c r="BO489" s="187"/>
      <c r="BP489" s="187"/>
      <c r="BQ489" s="187"/>
      <c r="BR489" s="187"/>
      <c r="BS489" s="187"/>
      <c r="BT489" s="187"/>
      <c r="BU489" s="187"/>
    </row>
    <row r="490" spans="1:73" ht="21">
      <c r="A490" s="150"/>
      <c r="B490" s="150"/>
      <c r="C490" s="150"/>
      <c r="D490" s="150"/>
      <c r="E490" s="150"/>
      <c r="F490" s="150"/>
      <c r="G490" s="150"/>
      <c r="H490" s="150"/>
      <c r="I490" s="542" t="s">
        <v>711</v>
      </c>
      <c r="J490" s="542"/>
      <c r="K490" s="542"/>
      <c r="L490" s="542"/>
      <c r="M490" s="542"/>
      <c r="N490" s="542"/>
      <c r="O490" s="542"/>
      <c r="P490" s="542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  <c r="AA490" s="542"/>
      <c r="AB490" s="542"/>
      <c r="AC490" s="542"/>
      <c r="AD490" s="542"/>
      <c r="AE490" s="542"/>
      <c r="AF490" s="542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542" t="s">
        <v>712</v>
      </c>
      <c r="AY490" s="542"/>
      <c r="AZ490" s="542"/>
      <c r="BA490" s="542"/>
      <c r="BB490" s="542"/>
      <c r="BC490" s="542"/>
      <c r="BD490" s="542"/>
      <c r="BE490" s="542"/>
      <c r="BF490" s="542"/>
      <c r="BG490" s="542"/>
      <c r="BH490" s="542"/>
      <c r="BI490" s="542"/>
      <c r="BJ490" s="542"/>
      <c r="BK490" s="542"/>
      <c r="BL490" s="542"/>
      <c r="BM490" s="542"/>
      <c r="BN490" s="542"/>
      <c r="BO490" s="542"/>
      <c r="BP490" s="542"/>
      <c r="BQ490" s="542"/>
      <c r="BR490" s="542"/>
      <c r="BS490" s="542"/>
      <c r="BT490" s="542"/>
      <c r="BU490" s="542"/>
    </row>
    <row r="491" spans="1:73" ht="21">
      <c r="A491" s="150"/>
      <c r="B491" s="150"/>
      <c r="C491" s="150"/>
      <c r="D491" s="150"/>
      <c r="E491" s="150"/>
      <c r="F491" s="150"/>
      <c r="G491" s="150"/>
      <c r="H491" s="150"/>
      <c r="I491" s="542" t="str">
        <f>IF('1.Basic Info'!D474="","(…………………………………………………)",CONCATENATE("(",ผู้สอน,")"))</f>
        <v>(…………………………………………………)</v>
      </c>
      <c r="J491" s="542"/>
      <c r="K491" s="542"/>
      <c r="L491" s="542"/>
      <c r="M491" s="542"/>
      <c r="N491" s="542"/>
      <c r="O491" s="542"/>
      <c r="P491" s="542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  <c r="AA491" s="542"/>
      <c r="AB491" s="542"/>
      <c r="AC491" s="542"/>
      <c r="AD491" s="542"/>
      <c r="AE491" s="542"/>
      <c r="AF491" s="542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542" t="str">
        <f>IF('1.Basic Info'!D474="","(…………………………………………………)",CONCATENATE("(",'1.Basic Info'!D474,")"))</f>
        <v>(…………………………………………………)</v>
      </c>
      <c r="AY491" s="542"/>
      <c r="AZ491" s="542"/>
      <c r="BA491" s="542"/>
      <c r="BB491" s="542"/>
      <c r="BC491" s="542"/>
      <c r="BD491" s="542"/>
      <c r="BE491" s="542"/>
      <c r="BF491" s="542"/>
      <c r="BG491" s="542"/>
      <c r="BH491" s="542"/>
      <c r="BI491" s="542"/>
      <c r="BJ491" s="542"/>
      <c r="BK491" s="542"/>
      <c r="BL491" s="542"/>
      <c r="BM491" s="542"/>
      <c r="BN491" s="542"/>
      <c r="BO491" s="542"/>
      <c r="BP491" s="542"/>
      <c r="BQ491" s="542"/>
      <c r="BR491" s="542"/>
      <c r="BS491" s="542"/>
      <c r="BT491" s="542"/>
      <c r="BU491" s="542"/>
    </row>
    <row r="492" spans="1:73" ht="21">
      <c r="A492" s="150"/>
      <c r="B492" s="150"/>
      <c r="C492" s="150"/>
      <c r="D492" s="150"/>
      <c r="E492" s="150"/>
      <c r="F492" s="150"/>
      <c r="G492" s="150"/>
      <c r="H492" s="150"/>
      <c r="I492" s="543" t="s">
        <v>662</v>
      </c>
      <c r="J492" s="543"/>
      <c r="K492" s="543"/>
      <c r="L492" s="543"/>
      <c r="M492" s="543"/>
      <c r="N492" s="543"/>
      <c r="O492" s="543"/>
      <c r="P492" s="543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  <c r="AA492" s="543"/>
      <c r="AB492" s="543"/>
      <c r="AC492" s="543"/>
      <c r="AD492" s="543"/>
      <c r="AE492" s="543"/>
      <c r="AF492" s="543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543" t="s">
        <v>665</v>
      </c>
      <c r="AY492" s="543"/>
      <c r="AZ492" s="543"/>
      <c r="BA492" s="543"/>
      <c r="BB492" s="543"/>
      <c r="BC492" s="543"/>
      <c r="BD492" s="543"/>
      <c r="BE492" s="543"/>
      <c r="BF492" s="543"/>
      <c r="BG492" s="543"/>
      <c r="BH492" s="543"/>
      <c r="BI492" s="543"/>
      <c r="BJ492" s="543"/>
      <c r="BK492" s="543"/>
      <c r="BL492" s="543"/>
      <c r="BM492" s="543"/>
      <c r="BN492" s="543"/>
      <c r="BO492" s="543"/>
      <c r="BP492" s="543"/>
      <c r="BQ492" s="543"/>
      <c r="BR492" s="543"/>
      <c r="BS492" s="543"/>
      <c r="BT492" s="543"/>
      <c r="BU492" s="543"/>
    </row>
  </sheetData>
  <mergeCells count="1463">
    <mergeCell ref="I492:AF492"/>
    <mergeCell ref="AX492:BU492"/>
    <mergeCell ref="I490:AF490"/>
    <mergeCell ref="AX490:BU490"/>
    <mergeCell ref="I491:AF491"/>
    <mergeCell ref="AX491:BU491"/>
    <mergeCell ref="I488:U488"/>
    <mergeCell ref="V488:AH488"/>
    <mergeCell ref="AI488:BU488"/>
    <mergeCell ref="I487:U487"/>
    <mergeCell ref="V487:AH487"/>
    <mergeCell ref="AI487:BU487"/>
    <mergeCell ref="I486:U486"/>
    <mergeCell ref="V486:AH486"/>
    <mergeCell ref="AI486:BU486"/>
    <mergeCell ref="I485:U485"/>
    <mergeCell ref="V485:AH485"/>
    <mergeCell ref="AI485:BU485"/>
    <mergeCell ref="I484:U484"/>
    <mergeCell ref="V484:AH484"/>
    <mergeCell ref="AI484:BU484"/>
    <mergeCell ref="I483:U483"/>
    <mergeCell ref="V483:AH483"/>
    <mergeCell ref="AI483:BU483"/>
    <mergeCell ref="I482:U482"/>
    <mergeCell ref="V482:AH482"/>
    <mergeCell ref="AI482:BU482"/>
    <mergeCell ref="I481:U481"/>
    <mergeCell ref="V481:AH481"/>
    <mergeCell ref="AI481:BU481"/>
    <mergeCell ref="I480:U480"/>
    <mergeCell ref="V480:AH480"/>
    <mergeCell ref="AI480:BU480"/>
    <mergeCell ref="I479:U479"/>
    <mergeCell ref="V479:AH479"/>
    <mergeCell ref="AI479:BU479"/>
    <mergeCell ref="I478:U478"/>
    <mergeCell ref="V478:AH478"/>
    <mergeCell ref="AI478:BU478"/>
    <mergeCell ref="I477:U477"/>
    <mergeCell ref="V477:AH477"/>
    <mergeCell ref="AI477:BU477"/>
    <mergeCell ref="I476:U476"/>
    <mergeCell ref="V476:AH476"/>
    <mergeCell ref="AI476:BU476"/>
    <mergeCell ref="I475:U475"/>
    <mergeCell ref="V475:AH475"/>
    <mergeCell ref="AI475:BU475"/>
    <mergeCell ref="I474:U474"/>
    <mergeCell ref="V474:AH474"/>
    <mergeCell ref="AI474:BU474"/>
    <mergeCell ref="I473:U473"/>
    <mergeCell ref="V473:AH473"/>
    <mergeCell ref="AI473:BU473"/>
    <mergeCell ref="I472:U472"/>
    <mergeCell ref="V472:AH472"/>
    <mergeCell ref="AI472:BU472"/>
    <mergeCell ref="I471:U471"/>
    <mergeCell ref="V471:AH471"/>
    <mergeCell ref="AI471:BU471"/>
    <mergeCell ref="I470:U470"/>
    <mergeCell ref="V470:AH470"/>
    <mergeCell ref="AI470:BU470"/>
    <mergeCell ref="I469:U469"/>
    <mergeCell ref="V469:AH469"/>
    <mergeCell ref="AI469:BU469"/>
    <mergeCell ref="I468:U468"/>
    <mergeCell ref="V468:AH468"/>
    <mergeCell ref="AI468:BU468"/>
    <mergeCell ref="I467:U467"/>
    <mergeCell ref="V467:AH467"/>
    <mergeCell ref="AI467:BU467"/>
    <mergeCell ref="I466:U466"/>
    <mergeCell ref="V466:AH466"/>
    <mergeCell ref="AI466:BU466"/>
    <mergeCell ref="I465:U465"/>
    <mergeCell ref="V465:AH465"/>
    <mergeCell ref="AI465:BU465"/>
    <mergeCell ref="I464:U464"/>
    <mergeCell ref="V464:AH464"/>
    <mergeCell ref="AI464:BU464"/>
    <mergeCell ref="I463:U463"/>
    <mergeCell ref="V463:AH463"/>
    <mergeCell ref="AI463:BU463"/>
    <mergeCell ref="I462:U462"/>
    <mergeCell ref="V462:AH462"/>
    <mergeCell ref="AI462:BU462"/>
    <mergeCell ref="I461:U461"/>
    <mergeCell ref="V461:AH461"/>
    <mergeCell ref="AI461:BU461"/>
    <mergeCell ref="I460:U460"/>
    <mergeCell ref="V460:AH460"/>
    <mergeCell ref="AI460:BU460"/>
    <mergeCell ref="I459:U459"/>
    <mergeCell ref="V459:AH459"/>
    <mergeCell ref="AI459:BU459"/>
    <mergeCell ref="I458:U458"/>
    <mergeCell ref="V458:AH458"/>
    <mergeCell ref="AI458:BU458"/>
    <mergeCell ref="I457:U457"/>
    <mergeCell ref="V457:AH457"/>
    <mergeCell ref="AI457:BU457"/>
    <mergeCell ref="I456:U456"/>
    <mergeCell ref="V456:AH456"/>
    <mergeCell ref="AI456:BU456"/>
    <mergeCell ref="I455:U455"/>
    <mergeCell ref="V455:AH455"/>
    <mergeCell ref="AI455:BU455"/>
    <mergeCell ref="I454:U454"/>
    <mergeCell ref="V454:AH454"/>
    <mergeCell ref="AI454:BU454"/>
    <mergeCell ref="I453:U453"/>
    <mergeCell ref="V453:AH453"/>
    <mergeCell ref="AI453:BU453"/>
    <mergeCell ref="I452:U452"/>
    <mergeCell ref="V452:AH452"/>
    <mergeCell ref="AI452:BU452"/>
    <mergeCell ref="I451:U451"/>
    <mergeCell ref="V451:AH451"/>
    <mergeCell ref="AI451:BU451"/>
    <mergeCell ref="I450:U450"/>
    <mergeCell ref="V450:AH450"/>
    <mergeCell ref="AI450:BU450"/>
    <mergeCell ref="I449:U449"/>
    <mergeCell ref="V449:AH449"/>
    <mergeCell ref="AI449:BU449"/>
    <mergeCell ref="I448:U448"/>
    <mergeCell ref="V448:AH448"/>
    <mergeCell ref="AI448:BU448"/>
    <mergeCell ref="I447:U447"/>
    <mergeCell ref="V447:AH447"/>
    <mergeCell ref="AI447:BU447"/>
    <mergeCell ref="I446:U446"/>
    <mergeCell ref="V446:AH446"/>
    <mergeCell ref="AI446:BU446"/>
    <mergeCell ref="I445:U445"/>
    <mergeCell ref="V445:AH445"/>
    <mergeCell ref="AI445:BU445"/>
    <mergeCell ref="I444:U444"/>
    <mergeCell ref="V444:AH444"/>
    <mergeCell ref="AI444:BU444"/>
    <mergeCell ref="I443:U443"/>
    <mergeCell ref="V443:AH443"/>
    <mergeCell ref="AI443:BU443"/>
    <mergeCell ref="I442:U442"/>
    <mergeCell ref="V442:AH442"/>
    <mergeCell ref="AI442:BU442"/>
    <mergeCell ref="I441:U441"/>
    <mergeCell ref="V441:AH441"/>
    <mergeCell ref="AI441:BU441"/>
    <mergeCell ref="I440:U440"/>
    <mergeCell ref="V440:AH440"/>
    <mergeCell ref="AI440:BU440"/>
    <mergeCell ref="I439:U439"/>
    <mergeCell ref="V439:AH439"/>
    <mergeCell ref="AI439:BU439"/>
    <mergeCell ref="I438:U438"/>
    <mergeCell ref="V438:AH438"/>
    <mergeCell ref="AI438:BU438"/>
    <mergeCell ref="I437:U437"/>
    <mergeCell ref="V437:AH437"/>
    <mergeCell ref="AI437:BU437"/>
    <mergeCell ref="I436:U436"/>
    <mergeCell ref="V436:AH436"/>
    <mergeCell ref="AI436:BU436"/>
    <mergeCell ref="I435:U435"/>
    <mergeCell ref="V435:AH435"/>
    <mergeCell ref="AI435:BU435"/>
    <mergeCell ref="I434:U434"/>
    <mergeCell ref="V434:AH434"/>
    <mergeCell ref="AI434:BU434"/>
    <mergeCell ref="I433:U433"/>
    <mergeCell ref="V433:AH433"/>
    <mergeCell ref="AI433:BU433"/>
    <mergeCell ref="I432:U432"/>
    <mergeCell ref="V432:AH432"/>
    <mergeCell ref="AI432:BU432"/>
    <mergeCell ref="I431:U431"/>
    <mergeCell ref="V431:AH431"/>
    <mergeCell ref="AI431:BU431"/>
    <mergeCell ref="I430:U430"/>
    <mergeCell ref="V430:AH430"/>
    <mergeCell ref="AI430:BU430"/>
    <mergeCell ref="I429:U429"/>
    <mergeCell ref="V429:AH429"/>
    <mergeCell ref="AI429:BU429"/>
    <mergeCell ref="I428:U428"/>
    <mergeCell ref="V428:AH428"/>
    <mergeCell ref="AI428:BU428"/>
    <mergeCell ref="I427:U427"/>
    <mergeCell ref="V427:AH427"/>
    <mergeCell ref="AI427:BU427"/>
    <mergeCell ref="I426:U426"/>
    <mergeCell ref="V426:AH426"/>
    <mergeCell ref="AI426:BU426"/>
    <mergeCell ref="I425:U425"/>
    <mergeCell ref="V425:AH425"/>
    <mergeCell ref="AI425:BU425"/>
    <mergeCell ref="I424:U424"/>
    <mergeCell ref="V424:AH424"/>
    <mergeCell ref="AI424:BU424"/>
    <mergeCell ref="I423:U423"/>
    <mergeCell ref="V423:AH423"/>
    <mergeCell ref="AI423:BU423"/>
    <mergeCell ref="I422:U422"/>
    <mergeCell ref="V422:AH422"/>
    <mergeCell ref="AI422:BU422"/>
    <mergeCell ref="I421:U421"/>
    <mergeCell ref="V421:AH421"/>
    <mergeCell ref="AI421:BU421"/>
    <mergeCell ref="I420:U420"/>
    <mergeCell ref="V420:AH420"/>
    <mergeCell ref="AI420:BU420"/>
    <mergeCell ref="I419:U419"/>
    <mergeCell ref="V419:AH419"/>
    <mergeCell ref="AI419:BU419"/>
    <mergeCell ref="I418:U418"/>
    <mergeCell ref="V418:AH418"/>
    <mergeCell ref="AI418:BU418"/>
    <mergeCell ref="I417:U417"/>
    <mergeCell ref="V417:AH417"/>
    <mergeCell ref="AI417:BU417"/>
    <mergeCell ref="I416:U416"/>
    <mergeCell ref="V416:AH416"/>
    <mergeCell ref="AI416:BU416"/>
    <mergeCell ref="I415:U415"/>
    <mergeCell ref="V415:AH415"/>
    <mergeCell ref="AI415:BU415"/>
    <mergeCell ref="I414:U414"/>
    <mergeCell ref="V414:AH414"/>
    <mergeCell ref="AI414:BU414"/>
    <mergeCell ref="I413:U413"/>
    <mergeCell ref="V413:AH413"/>
    <mergeCell ref="AI413:BU413"/>
    <mergeCell ref="I412:U412"/>
    <mergeCell ref="V412:AH412"/>
    <mergeCell ref="AI412:BU412"/>
    <mergeCell ref="I411:U411"/>
    <mergeCell ref="V411:AH411"/>
    <mergeCell ref="AI411:BU411"/>
    <mergeCell ref="I410:U410"/>
    <mergeCell ref="V410:AH410"/>
    <mergeCell ref="AI410:BU410"/>
    <mergeCell ref="I409:U409"/>
    <mergeCell ref="V409:AH409"/>
    <mergeCell ref="AI409:BU409"/>
    <mergeCell ref="I408:U408"/>
    <mergeCell ref="V408:AH408"/>
    <mergeCell ref="AI408:BU408"/>
    <mergeCell ref="I407:U407"/>
    <mergeCell ref="V407:AH407"/>
    <mergeCell ref="AI407:BU407"/>
    <mergeCell ref="I406:U406"/>
    <mergeCell ref="V406:AH406"/>
    <mergeCell ref="AI406:BU406"/>
    <mergeCell ref="I405:U405"/>
    <mergeCell ref="V405:AH405"/>
    <mergeCell ref="AI405:BU405"/>
    <mergeCell ref="I404:U404"/>
    <mergeCell ref="V404:AH404"/>
    <mergeCell ref="AI404:BU404"/>
    <mergeCell ref="I403:U403"/>
    <mergeCell ref="V403:AH403"/>
    <mergeCell ref="AI403:BU403"/>
    <mergeCell ref="I402:U402"/>
    <mergeCell ref="V402:AH402"/>
    <mergeCell ref="AI402:BU402"/>
    <mergeCell ref="I401:U401"/>
    <mergeCell ref="V401:AH401"/>
    <mergeCell ref="AI401:BU401"/>
    <mergeCell ref="I400:U400"/>
    <mergeCell ref="V400:AH400"/>
    <mergeCell ref="AI400:BU400"/>
    <mergeCell ref="I399:U399"/>
    <mergeCell ref="V399:AH399"/>
    <mergeCell ref="AI399:BU399"/>
    <mergeCell ref="I398:U398"/>
    <mergeCell ref="V398:AH398"/>
    <mergeCell ref="AI398:BU398"/>
    <mergeCell ref="I397:U397"/>
    <mergeCell ref="V397:AH397"/>
    <mergeCell ref="AI397:BU397"/>
    <mergeCell ref="I396:U396"/>
    <mergeCell ref="V396:AH396"/>
    <mergeCell ref="AI396:BU396"/>
    <mergeCell ref="I395:U395"/>
    <mergeCell ref="V395:AH395"/>
    <mergeCell ref="AI395:BU395"/>
    <mergeCell ref="I394:U394"/>
    <mergeCell ref="V394:AH394"/>
    <mergeCell ref="AI394:BU394"/>
    <mergeCell ref="I393:U393"/>
    <mergeCell ref="V393:AH393"/>
    <mergeCell ref="AI393:BU393"/>
    <mergeCell ref="I392:U392"/>
    <mergeCell ref="V392:AH392"/>
    <mergeCell ref="AI392:BU392"/>
    <mergeCell ref="I391:U391"/>
    <mergeCell ref="V391:AH391"/>
    <mergeCell ref="AI391:BU391"/>
    <mergeCell ref="I390:U390"/>
    <mergeCell ref="V390:AH390"/>
    <mergeCell ref="AI390:BU390"/>
    <mergeCell ref="I389:U389"/>
    <mergeCell ref="V389:AH389"/>
    <mergeCell ref="AI389:BU389"/>
    <mergeCell ref="I388:U388"/>
    <mergeCell ref="V388:AH388"/>
    <mergeCell ref="AI388:BU388"/>
    <mergeCell ref="I387:U387"/>
    <mergeCell ref="V387:AH387"/>
    <mergeCell ref="AI387:BU387"/>
    <mergeCell ref="I386:U386"/>
    <mergeCell ref="V386:AH386"/>
    <mergeCell ref="AI386:BU386"/>
    <mergeCell ref="I385:U385"/>
    <mergeCell ref="V385:AH385"/>
    <mergeCell ref="AI385:BU385"/>
    <mergeCell ref="I384:U384"/>
    <mergeCell ref="V384:AH384"/>
    <mergeCell ref="AI384:BU384"/>
    <mergeCell ref="I383:U383"/>
    <mergeCell ref="V383:AH383"/>
    <mergeCell ref="AI383:BU383"/>
    <mergeCell ref="I382:U382"/>
    <mergeCell ref="V382:AH382"/>
    <mergeCell ref="AI382:BU382"/>
    <mergeCell ref="I381:U381"/>
    <mergeCell ref="V381:AH381"/>
    <mergeCell ref="AI381:BU381"/>
    <mergeCell ref="I380:U380"/>
    <mergeCell ref="V380:AH380"/>
    <mergeCell ref="AI380:BU380"/>
    <mergeCell ref="I379:U379"/>
    <mergeCell ref="V379:AH379"/>
    <mergeCell ref="AI379:BU379"/>
    <mergeCell ref="I378:U378"/>
    <mergeCell ref="V378:AH378"/>
    <mergeCell ref="AI378:BU378"/>
    <mergeCell ref="I377:U377"/>
    <mergeCell ref="V377:AH377"/>
    <mergeCell ref="AI377:BU377"/>
    <mergeCell ref="I376:U376"/>
    <mergeCell ref="V376:AH376"/>
    <mergeCell ref="AI376:BU376"/>
    <mergeCell ref="I375:U375"/>
    <mergeCell ref="V375:AH375"/>
    <mergeCell ref="AI375:BU375"/>
    <mergeCell ref="I374:U374"/>
    <mergeCell ref="V374:AH374"/>
    <mergeCell ref="AI374:BU374"/>
    <mergeCell ref="I373:U373"/>
    <mergeCell ref="V373:AH373"/>
    <mergeCell ref="AI373:BU373"/>
    <mergeCell ref="I372:U372"/>
    <mergeCell ref="V372:AH372"/>
    <mergeCell ref="AI372:BU372"/>
    <mergeCell ref="I371:U371"/>
    <mergeCell ref="V371:AH371"/>
    <mergeCell ref="AI371:BU371"/>
    <mergeCell ref="I370:U370"/>
    <mergeCell ref="V370:AH370"/>
    <mergeCell ref="AI370:BU370"/>
    <mergeCell ref="I369:U369"/>
    <mergeCell ref="V369:AH369"/>
    <mergeCell ref="AI369:BU369"/>
    <mergeCell ref="I368:U368"/>
    <mergeCell ref="V368:AH368"/>
    <mergeCell ref="AI368:BU368"/>
    <mergeCell ref="I367:U367"/>
    <mergeCell ref="V367:AH367"/>
    <mergeCell ref="AI367:BU367"/>
    <mergeCell ref="I366:U366"/>
    <mergeCell ref="V366:AH366"/>
    <mergeCell ref="AI366:BU366"/>
    <mergeCell ref="I365:U365"/>
    <mergeCell ref="V365:AH365"/>
    <mergeCell ref="AI365:BU365"/>
    <mergeCell ref="I364:U364"/>
    <mergeCell ref="V364:AH364"/>
    <mergeCell ref="AI364:BU364"/>
    <mergeCell ref="I363:U363"/>
    <mergeCell ref="V363:AH363"/>
    <mergeCell ref="AI363:BU363"/>
    <mergeCell ref="I362:U362"/>
    <mergeCell ref="V362:AH362"/>
    <mergeCell ref="AI362:BU362"/>
    <mergeCell ref="I361:U361"/>
    <mergeCell ref="V361:AH361"/>
    <mergeCell ref="AI361:BU361"/>
    <mergeCell ref="I360:U360"/>
    <mergeCell ref="V360:AH360"/>
    <mergeCell ref="AI360:BU360"/>
    <mergeCell ref="I359:U359"/>
    <mergeCell ref="V359:AH359"/>
    <mergeCell ref="AI359:BU359"/>
    <mergeCell ref="I358:U358"/>
    <mergeCell ref="V358:AH358"/>
    <mergeCell ref="AI358:BU358"/>
    <mergeCell ref="I357:U357"/>
    <mergeCell ref="V357:AH357"/>
    <mergeCell ref="AI357:BU357"/>
    <mergeCell ref="I356:U356"/>
    <mergeCell ref="V356:AH356"/>
    <mergeCell ref="AI356:BU356"/>
    <mergeCell ref="I355:U355"/>
    <mergeCell ref="V355:AH355"/>
    <mergeCell ref="AI355:BU355"/>
    <mergeCell ref="I354:U354"/>
    <mergeCell ref="V354:AH354"/>
    <mergeCell ref="AI354:BU354"/>
    <mergeCell ref="I353:U353"/>
    <mergeCell ref="V353:AH353"/>
    <mergeCell ref="AI353:BU353"/>
    <mergeCell ref="I352:U352"/>
    <mergeCell ref="V352:AH352"/>
    <mergeCell ref="AI352:BU352"/>
    <mergeCell ref="I351:U351"/>
    <mergeCell ref="V351:AH351"/>
    <mergeCell ref="AI351:BU351"/>
    <mergeCell ref="I350:U350"/>
    <mergeCell ref="V350:AH350"/>
    <mergeCell ref="AI350:BU350"/>
    <mergeCell ref="I349:U349"/>
    <mergeCell ref="V349:AH349"/>
    <mergeCell ref="AI349:BU349"/>
    <mergeCell ref="I348:U348"/>
    <mergeCell ref="V348:AH348"/>
    <mergeCell ref="AI348:BU348"/>
    <mergeCell ref="I347:U347"/>
    <mergeCell ref="V347:AH347"/>
    <mergeCell ref="AI347:BU347"/>
    <mergeCell ref="I346:U346"/>
    <mergeCell ref="V346:AH346"/>
    <mergeCell ref="AI346:BU346"/>
    <mergeCell ref="I345:U345"/>
    <mergeCell ref="V345:AH345"/>
    <mergeCell ref="AI345:BU345"/>
    <mergeCell ref="I344:U344"/>
    <mergeCell ref="V344:AH344"/>
    <mergeCell ref="AI344:BU344"/>
    <mergeCell ref="I343:U343"/>
    <mergeCell ref="V343:AH343"/>
    <mergeCell ref="AI343:BU343"/>
    <mergeCell ref="I342:U342"/>
    <mergeCell ref="V342:AH342"/>
    <mergeCell ref="AI342:BU342"/>
    <mergeCell ref="I341:U341"/>
    <mergeCell ref="V341:AH341"/>
    <mergeCell ref="AI341:BU341"/>
    <mergeCell ref="I340:U340"/>
    <mergeCell ref="V340:AH340"/>
    <mergeCell ref="AI340:BU340"/>
    <mergeCell ref="I339:U339"/>
    <mergeCell ref="V339:AH339"/>
    <mergeCell ref="AI339:BU339"/>
    <mergeCell ref="I338:U338"/>
    <mergeCell ref="V338:AH338"/>
    <mergeCell ref="AI338:BU338"/>
    <mergeCell ref="I337:U337"/>
    <mergeCell ref="V337:AH337"/>
    <mergeCell ref="AI337:BU337"/>
    <mergeCell ref="I336:U336"/>
    <mergeCell ref="V336:AH336"/>
    <mergeCell ref="AI336:BU336"/>
    <mergeCell ref="I335:U335"/>
    <mergeCell ref="V335:AH335"/>
    <mergeCell ref="AI335:BU335"/>
    <mergeCell ref="I334:U334"/>
    <mergeCell ref="V334:AH334"/>
    <mergeCell ref="AI334:BU334"/>
    <mergeCell ref="I333:U333"/>
    <mergeCell ref="V333:AH333"/>
    <mergeCell ref="AI333:BU333"/>
    <mergeCell ref="I332:U332"/>
    <mergeCell ref="V332:AH332"/>
    <mergeCell ref="AI332:BU332"/>
    <mergeCell ref="I331:U331"/>
    <mergeCell ref="V331:AH331"/>
    <mergeCell ref="AI331:BU331"/>
    <mergeCell ref="I330:U330"/>
    <mergeCell ref="V330:AH330"/>
    <mergeCell ref="AI330:BU330"/>
    <mergeCell ref="I329:U329"/>
    <mergeCell ref="V329:AH329"/>
    <mergeCell ref="AI329:BU329"/>
    <mergeCell ref="I328:U328"/>
    <mergeCell ref="V328:AH328"/>
    <mergeCell ref="AI328:BU328"/>
    <mergeCell ref="I327:U327"/>
    <mergeCell ref="V327:AH327"/>
    <mergeCell ref="AI327:BU327"/>
    <mergeCell ref="I326:U326"/>
    <mergeCell ref="V326:AH326"/>
    <mergeCell ref="AI326:BU326"/>
    <mergeCell ref="I325:U325"/>
    <mergeCell ref="V325:AH325"/>
    <mergeCell ref="AI325:BU325"/>
    <mergeCell ref="I324:U324"/>
    <mergeCell ref="V324:AH324"/>
    <mergeCell ref="AI324:BU324"/>
    <mergeCell ref="I323:U323"/>
    <mergeCell ref="V323:AH323"/>
    <mergeCell ref="AI323:BU323"/>
    <mergeCell ref="I322:U322"/>
    <mergeCell ref="V322:AH322"/>
    <mergeCell ref="AI322:BU322"/>
    <mergeCell ref="I321:U321"/>
    <mergeCell ref="V321:AH321"/>
    <mergeCell ref="AI321:BU321"/>
    <mergeCell ref="I320:U320"/>
    <mergeCell ref="V320:AH320"/>
    <mergeCell ref="AI320:BU320"/>
    <mergeCell ref="I319:U319"/>
    <mergeCell ref="V319:AH319"/>
    <mergeCell ref="AI319:BU319"/>
    <mergeCell ref="I318:U318"/>
    <mergeCell ref="V318:AH318"/>
    <mergeCell ref="AI318:BU318"/>
    <mergeCell ref="I317:U317"/>
    <mergeCell ref="V317:AH317"/>
    <mergeCell ref="AI317:BU317"/>
    <mergeCell ref="I316:U316"/>
    <mergeCell ref="V316:AH316"/>
    <mergeCell ref="AI316:BU316"/>
    <mergeCell ref="I315:U315"/>
    <mergeCell ref="V315:AH315"/>
    <mergeCell ref="AI315:BU315"/>
    <mergeCell ref="I314:U314"/>
    <mergeCell ref="V314:AH314"/>
    <mergeCell ref="AI314:BU314"/>
    <mergeCell ref="I313:U313"/>
    <mergeCell ref="V313:AH313"/>
    <mergeCell ref="AI313:BU313"/>
    <mergeCell ref="I312:U312"/>
    <mergeCell ref="V312:AH312"/>
    <mergeCell ref="AI312:BU312"/>
    <mergeCell ref="I311:U311"/>
    <mergeCell ref="V311:AH311"/>
    <mergeCell ref="AI311:BU311"/>
    <mergeCell ref="I310:U310"/>
    <mergeCell ref="V310:AH310"/>
    <mergeCell ref="AI310:BU310"/>
    <mergeCell ref="I309:U309"/>
    <mergeCell ref="V309:AH309"/>
    <mergeCell ref="AI309:BU309"/>
    <mergeCell ref="I308:U308"/>
    <mergeCell ref="V308:AH308"/>
    <mergeCell ref="AI308:BU308"/>
    <mergeCell ref="I307:U307"/>
    <mergeCell ref="V307:AH307"/>
    <mergeCell ref="AI307:BU307"/>
    <mergeCell ref="I306:U306"/>
    <mergeCell ref="V306:AH306"/>
    <mergeCell ref="AI306:BU306"/>
    <mergeCell ref="I305:U305"/>
    <mergeCell ref="V305:AH305"/>
    <mergeCell ref="AI305:BU305"/>
    <mergeCell ref="I304:U304"/>
    <mergeCell ref="V304:AH304"/>
    <mergeCell ref="AI304:BU304"/>
    <mergeCell ref="I303:U303"/>
    <mergeCell ref="V303:AH303"/>
    <mergeCell ref="AI303:BU303"/>
    <mergeCell ref="I302:U302"/>
    <mergeCell ref="V302:AH302"/>
    <mergeCell ref="AI302:BU302"/>
    <mergeCell ref="I301:U301"/>
    <mergeCell ref="V301:AH301"/>
    <mergeCell ref="AI301:BU301"/>
    <mergeCell ref="I300:U300"/>
    <mergeCell ref="V300:AH300"/>
    <mergeCell ref="AI300:BU300"/>
    <mergeCell ref="I299:U299"/>
    <mergeCell ref="V299:AH299"/>
    <mergeCell ref="AI299:BU299"/>
    <mergeCell ref="I298:U298"/>
    <mergeCell ref="V298:AH298"/>
    <mergeCell ref="AI298:BU298"/>
    <mergeCell ref="I297:U297"/>
    <mergeCell ref="V297:AH297"/>
    <mergeCell ref="AI297:BU297"/>
    <mergeCell ref="I296:U296"/>
    <mergeCell ref="V296:AH296"/>
    <mergeCell ref="AI296:BU296"/>
    <mergeCell ref="I295:U295"/>
    <mergeCell ref="V295:AH295"/>
    <mergeCell ref="AI295:BU295"/>
    <mergeCell ref="I294:U294"/>
    <mergeCell ref="V294:AH294"/>
    <mergeCell ref="AI294:BU294"/>
    <mergeCell ref="I293:U293"/>
    <mergeCell ref="V293:AH293"/>
    <mergeCell ref="AI293:BU293"/>
    <mergeCell ref="I292:U292"/>
    <mergeCell ref="V292:AH292"/>
    <mergeCell ref="AI292:BU292"/>
    <mergeCell ref="I291:U291"/>
    <mergeCell ref="V291:AH291"/>
    <mergeCell ref="AI291:BU291"/>
    <mergeCell ref="I290:U290"/>
    <mergeCell ref="V290:AH290"/>
    <mergeCell ref="AI290:BU290"/>
    <mergeCell ref="I289:U289"/>
    <mergeCell ref="V289:AH289"/>
    <mergeCell ref="AI289:BU289"/>
    <mergeCell ref="I288:U288"/>
    <mergeCell ref="V288:AH288"/>
    <mergeCell ref="AI288:BU288"/>
    <mergeCell ref="I287:U287"/>
    <mergeCell ref="V287:AH287"/>
    <mergeCell ref="AI287:BU287"/>
    <mergeCell ref="I286:U286"/>
    <mergeCell ref="V286:AH286"/>
    <mergeCell ref="AI286:BU286"/>
    <mergeCell ref="I285:U285"/>
    <mergeCell ref="V285:AH285"/>
    <mergeCell ref="AI285:BU285"/>
    <mergeCell ref="I284:U284"/>
    <mergeCell ref="V284:AH284"/>
    <mergeCell ref="AI284:BU284"/>
    <mergeCell ref="I283:U283"/>
    <mergeCell ref="V283:AH283"/>
    <mergeCell ref="AI283:BU283"/>
    <mergeCell ref="I282:U282"/>
    <mergeCell ref="V282:AH282"/>
    <mergeCell ref="AI282:BU282"/>
    <mergeCell ref="I281:U281"/>
    <mergeCell ref="V281:AH281"/>
    <mergeCell ref="AI281:BU281"/>
    <mergeCell ref="I280:U280"/>
    <mergeCell ref="V280:AH280"/>
    <mergeCell ref="AI280:BU280"/>
    <mergeCell ref="I279:U279"/>
    <mergeCell ref="V279:AH279"/>
    <mergeCell ref="AI279:BU279"/>
    <mergeCell ref="I278:U278"/>
    <mergeCell ref="V278:AH278"/>
    <mergeCell ref="AI278:BU278"/>
    <mergeCell ref="I277:U277"/>
    <mergeCell ref="V277:AH277"/>
    <mergeCell ref="AI277:BU277"/>
    <mergeCell ref="I276:U276"/>
    <mergeCell ref="V276:AH276"/>
    <mergeCell ref="AI276:BU276"/>
    <mergeCell ref="I275:U275"/>
    <mergeCell ref="V275:AH275"/>
    <mergeCell ref="AI275:BU275"/>
    <mergeCell ref="I274:U274"/>
    <mergeCell ref="V274:AH274"/>
    <mergeCell ref="AI274:BU274"/>
    <mergeCell ref="I273:U273"/>
    <mergeCell ref="V273:AH273"/>
    <mergeCell ref="AI273:BU273"/>
    <mergeCell ref="I272:U272"/>
    <mergeCell ref="V272:AH272"/>
    <mergeCell ref="AI272:BU272"/>
    <mergeCell ref="I271:U271"/>
    <mergeCell ref="V271:AH271"/>
    <mergeCell ref="AI271:BU271"/>
    <mergeCell ref="I270:U270"/>
    <mergeCell ref="V270:AH270"/>
    <mergeCell ref="AI270:BU270"/>
    <mergeCell ref="I269:U269"/>
    <mergeCell ref="V269:AH269"/>
    <mergeCell ref="AI269:BU269"/>
    <mergeCell ref="I268:U268"/>
    <mergeCell ref="V268:AH268"/>
    <mergeCell ref="AI268:BU268"/>
    <mergeCell ref="I267:U267"/>
    <mergeCell ref="V267:AH267"/>
    <mergeCell ref="AI267:BU267"/>
    <mergeCell ref="I266:U266"/>
    <mergeCell ref="V266:AH266"/>
    <mergeCell ref="AI266:BU266"/>
    <mergeCell ref="I265:U265"/>
    <mergeCell ref="V265:AH265"/>
    <mergeCell ref="AI265:BU265"/>
    <mergeCell ref="I264:U264"/>
    <mergeCell ref="V264:AH264"/>
    <mergeCell ref="AI264:BU264"/>
    <mergeCell ref="I263:U263"/>
    <mergeCell ref="V263:AH263"/>
    <mergeCell ref="AI263:BU263"/>
    <mergeCell ref="I262:U262"/>
    <mergeCell ref="V262:AH262"/>
    <mergeCell ref="AI262:BU262"/>
    <mergeCell ref="I261:U261"/>
    <mergeCell ref="V261:AH261"/>
    <mergeCell ref="AI261:BU261"/>
    <mergeCell ref="I260:U260"/>
    <mergeCell ref="V260:AH260"/>
    <mergeCell ref="AI260:BU260"/>
    <mergeCell ref="I259:U259"/>
    <mergeCell ref="V259:AH259"/>
    <mergeCell ref="AI259:BU259"/>
    <mergeCell ref="I258:U258"/>
    <mergeCell ref="V258:AH258"/>
    <mergeCell ref="AI258:BU258"/>
    <mergeCell ref="I257:U257"/>
    <mergeCell ref="V257:AH257"/>
    <mergeCell ref="AI257:BU257"/>
    <mergeCell ref="I256:U256"/>
    <mergeCell ref="V256:AH256"/>
    <mergeCell ref="AI256:BU256"/>
    <mergeCell ref="I255:U255"/>
    <mergeCell ref="V255:AH255"/>
    <mergeCell ref="AI255:BU255"/>
    <mergeCell ref="I254:U254"/>
    <mergeCell ref="V254:AH254"/>
    <mergeCell ref="AI254:BU254"/>
    <mergeCell ref="I253:U253"/>
    <mergeCell ref="V253:AH253"/>
    <mergeCell ref="AI253:BU253"/>
    <mergeCell ref="I252:U252"/>
    <mergeCell ref="V252:AH252"/>
    <mergeCell ref="AI252:BU252"/>
    <mergeCell ref="I251:U251"/>
    <mergeCell ref="V251:AH251"/>
    <mergeCell ref="AI251:BU251"/>
    <mergeCell ref="I250:U250"/>
    <mergeCell ref="V250:AH250"/>
    <mergeCell ref="AI250:BU250"/>
    <mergeCell ref="I249:U249"/>
    <mergeCell ref="V249:AH249"/>
    <mergeCell ref="AI249:BU249"/>
    <mergeCell ref="I248:U248"/>
    <mergeCell ref="V248:AH248"/>
    <mergeCell ref="AI248:BU248"/>
    <mergeCell ref="I247:U247"/>
    <mergeCell ref="V247:AH247"/>
    <mergeCell ref="AI247:BU247"/>
    <mergeCell ref="I246:U246"/>
    <mergeCell ref="V246:AH246"/>
    <mergeCell ref="AI246:BU246"/>
    <mergeCell ref="I245:U245"/>
    <mergeCell ref="V245:AH245"/>
    <mergeCell ref="AI245:BU245"/>
    <mergeCell ref="I244:U244"/>
    <mergeCell ref="V244:AH244"/>
    <mergeCell ref="AI244:BU244"/>
    <mergeCell ref="I243:U243"/>
    <mergeCell ref="V243:AH243"/>
    <mergeCell ref="AI243:BU243"/>
    <mergeCell ref="I242:U242"/>
    <mergeCell ref="V242:AH242"/>
    <mergeCell ref="AI242:BU242"/>
    <mergeCell ref="I241:U241"/>
    <mergeCell ref="V241:AH241"/>
    <mergeCell ref="AI241:BU241"/>
    <mergeCell ref="I240:U240"/>
    <mergeCell ref="V240:AH240"/>
    <mergeCell ref="AI240:BU240"/>
    <mergeCell ref="I239:U239"/>
    <mergeCell ref="V239:AH239"/>
    <mergeCell ref="AI239:BU239"/>
    <mergeCell ref="I238:U238"/>
    <mergeCell ref="V238:AH238"/>
    <mergeCell ref="AI238:BU238"/>
    <mergeCell ref="I237:U237"/>
    <mergeCell ref="V237:AH237"/>
    <mergeCell ref="AI237:BU237"/>
    <mergeCell ref="I236:U236"/>
    <mergeCell ref="V236:AH236"/>
    <mergeCell ref="AI236:BU236"/>
    <mergeCell ref="I235:U235"/>
    <mergeCell ref="V235:AH235"/>
    <mergeCell ref="AI235:BU235"/>
    <mergeCell ref="I234:U234"/>
    <mergeCell ref="V234:AH234"/>
    <mergeCell ref="AI234:BU234"/>
    <mergeCell ref="I233:U233"/>
    <mergeCell ref="V233:AH233"/>
    <mergeCell ref="AI233:BU233"/>
    <mergeCell ref="I232:U232"/>
    <mergeCell ref="V232:AH232"/>
    <mergeCell ref="AI232:BU232"/>
    <mergeCell ref="I231:U231"/>
    <mergeCell ref="V231:AH231"/>
    <mergeCell ref="AI231:BU231"/>
    <mergeCell ref="I230:U230"/>
    <mergeCell ref="V230:AH230"/>
    <mergeCell ref="AI230:BU230"/>
    <mergeCell ref="I229:U229"/>
    <mergeCell ref="V229:AH229"/>
    <mergeCell ref="AI229:BU229"/>
    <mergeCell ref="I228:U228"/>
    <mergeCell ref="V228:AH228"/>
    <mergeCell ref="AI228:BU228"/>
    <mergeCell ref="I227:U227"/>
    <mergeCell ref="V227:AH227"/>
    <mergeCell ref="AI227:BU227"/>
    <mergeCell ref="I226:U226"/>
    <mergeCell ref="V226:AH226"/>
    <mergeCell ref="AI226:BU226"/>
    <mergeCell ref="I225:U225"/>
    <mergeCell ref="V225:AH225"/>
    <mergeCell ref="AI225:BU225"/>
    <mergeCell ref="I224:U224"/>
    <mergeCell ref="V224:AH224"/>
    <mergeCell ref="AI224:BU224"/>
    <mergeCell ref="I223:U223"/>
    <mergeCell ref="V223:AH223"/>
    <mergeCell ref="AI223:BU223"/>
    <mergeCell ref="I222:U222"/>
    <mergeCell ref="V222:AH222"/>
    <mergeCell ref="AI222:BU222"/>
    <mergeCell ref="I221:U221"/>
    <mergeCell ref="V221:AH221"/>
    <mergeCell ref="AI221:BU221"/>
    <mergeCell ref="I220:U220"/>
    <mergeCell ref="V220:AH220"/>
    <mergeCell ref="AI220:BU220"/>
    <mergeCell ref="I219:U219"/>
    <mergeCell ref="V219:AH219"/>
    <mergeCell ref="AI219:BU219"/>
    <mergeCell ref="I218:U218"/>
    <mergeCell ref="V218:AH218"/>
    <mergeCell ref="AI218:BU218"/>
    <mergeCell ref="I217:U217"/>
    <mergeCell ref="V217:AH217"/>
    <mergeCell ref="AI217:BU217"/>
    <mergeCell ref="I216:U216"/>
    <mergeCell ref="V216:AH216"/>
    <mergeCell ref="AI216:BU216"/>
    <mergeCell ref="I215:U215"/>
    <mergeCell ref="V215:AH215"/>
    <mergeCell ref="AI215:BU215"/>
    <mergeCell ref="I214:U214"/>
    <mergeCell ref="V214:AH214"/>
    <mergeCell ref="AI214:BU214"/>
    <mergeCell ref="I213:U213"/>
    <mergeCell ref="V213:AH213"/>
    <mergeCell ref="AI213:BU213"/>
    <mergeCell ref="I212:U212"/>
    <mergeCell ref="V212:AH212"/>
    <mergeCell ref="AI212:BU212"/>
    <mergeCell ref="I211:U211"/>
    <mergeCell ref="V211:AH211"/>
    <mergeCell ref="AI211:BU211"/>
    <mergeCell ref="I210:U210"/>
    <mergeCell ref="V210:AH210"/>
    <mergeCell ref="AI210:BU210"/>
    <mergeCell ref="I209:U209"/>
    <mergeCell ref="V209:AH209"/>
    <mergeCell ref="AI209:BU209"/>
    <mergeCell ref="I208:U208"/>
    <mergeCell ref="V208:AH208"/>
    <mergeCell ref="AI208:BU208"/>
    <mergeCell ref="I207:U207"/>
    <mergeCell ref="V207:AH207"/>
    <mergeCell ref="AI207:BU207"/>
    <mergeCell ref="I206:U206"/>
    <mergeCell ref="V206:AH206"/>
    <mergeCell ref="AI206:BU206"/>
    <mergeCell ref="I205:U205"/>
    <mergeCell ref="V205:AH205"/>
    <mergeCell ref="AI205:BU205"/>
    <mergeCell ref="I204:U204"/>
    <mergeCell ref="V204:AH204"/>
    <mergeCell ref="AI204:BU204"/>
    <mergeCell ref="I203:U203"/>
    <mergeCell ref="V203:AH203"/>
    <mergeCell ref="AI203:BU203"/>
    <mergeCell ref="I202:U202"/>
    <mergeCell ref="V202:AH202"/>
    <mergeCell ref="AI202:BU202"/>
    <mergeCell ref="I201:U201"/>
    <mergeCell ref="V201:AH201"/>
    <mergeCell ref="AI201:BU201"/>
    <mergeCell ref="I200:U200"/>
    <mergeCell ref="V200:AH200"/>
    <mergeCell ref="AI200:BU200"/>
    <mergeCell ref="I199:U199"/>
    <mergeCell ref="V199:AH199"/>
    <mergeCell ref="AI199:BU199"/>
    <mergeCell ref="I198:U198"/>
    <mergeCell ref="V198:AH198"/>
    <mergeCell ref="AI198:BU198"/>
    <mergeCell ref="I197:U197"/>
    <mergeCell ref="V197:AH197"/>
    <mergeCell ref="AI197:BU197"/>
    <mergeCell ref="I196:U196"/>
    <mergeCell ref="V196:AH196"/>
    <mergeCell ref="AI196:BU196"/>
    <mergeCell ref="I195:U195"/>
    <mergeCell ref="V195:AH195"/>
    <mergeCell ref="AI195:BU195"/>
    <mergeCell ref="I194:U194"/>
    <mergeCell ref="V194:AH194"/>
    <mergeCell ref="AI194:BU194"/>
    <mergeCell ref="I193:U193"/>
    <mergeCell ref="V193:AH193"/>
    <mergeCell ref="AI193:BU193"/>
    <mergeCell ref="I192:U192"/>
    <mergeCell ref="V192:AH192"/>
    <mergeCell ref="AI192:BU192"/>
    <mergeCell ref="I191:U191"/>
    <mergeCell ref="V191:AH191"/>
    <mergeCell ref="AI191:BU191"/>
    <mergeCell ref="I190:U190"/>
    <mergeCell ref="V190:AH190"/>
    <mergeCell ref="AI190:BU190"/>
    <mergeCell ref="I189:U189"/>
    <mergeCell ref="V189:AH189"/>
    <mergeCell ref="AI189:BU189"/>
    <mergeCell ref="I188:U188"/>
    <mergeCell ref="V188:AH188"/>
    <mergeCell ref="AI188:BU188"/>
    <mergeCell ref="I187:U187"/>
    <mergeCell ref="V187:AH187"/>
    <mergeCell ref="AI187:BU187"/>
    <mergeCell ref="I186:U186"/>
    <mergeCell ref="V186:AH186"/>
    <mergeCell ref="AI186:BU186"/>
    <mergeCell ref="I185:U185"/>
    <mergeCell ref="V185:AH185"/>
    <mergeCell ref="AI185:BU185"/>
    <mergeCell ref="I184:U184"/>
    <mergeCell ref="V184:AH184"/>
    <mergeCell ref="AI184:BU184"/>
    <mergeCell ref="I183:U183"/>
    <mergeCell ref="V183:AH183"/>
    <mergeCell ref="AI183:BU183"/>
    <mergeCell ref="I182:U182"/>
    <mergeCell ref="V182:AH182"/>
    <mergeCell ref="AI182:BU182"/>
    <mergeCell ref="I181:U181"/>
    <mergeCell ref="V181:AH181"/>
    <mergeCell ref="AI181:BU181"/>
    <mergeCell ref="I180:U180"/>
    <mergeCell ref="V180:AH180"/>
    <mergeCell ref="AI180:BU180"/>
    <mergeCell ref="I179:U179"/>
    <mergeCell ref="V179:AH179"/>
    <mergeCell ref="AI179:BU179"/>
    <mergeCell ref="I178:U178"/>
    <mergeCell ref="V178:AH178"/>
    <mergeCell ref="AI178:BU178"/>
    <mergeCell ref="I177:U177"/>
    <mergeCell ref="V177:AH177"/>
    <mergeCell ref="AI177:BU177"/>
    <mergeCell ref="I176:U176"/>
    <mergeCell ref="V176:AH176"/>
    <mergeCell ref="AI176:BU176"/>
    <mergeCell ref="I175:U175"/>
    <mergeCell ref="V175:AH175"/>
    <mergeCell ref="AI175:BU175"/>
    <mergeCell ref="I174:U174"/>
    <mergeCell ref="V174:AH174"/>
    <mergeCell ref="AI174:BU174"/>
    <mergeCell ref="I173:U173"/>
    <mergeCell ref="V173:AH173"/>
    <mergeCell ref="AI173:BU173"/>
    <mergeCell ref="I172:U172"/>
    <mergeCell ref="V172:AH172"/>
    <mergeCell ref="AI172:BU172"/>
    <mergeCell ref="I171:U171"/>
    <mergeCell ref="V171:AH171"/>
    <mergeCell ref="AI171:BU171"/>
    <mergeCell ref="I170:U170"/>
    <mergeCell ref="V170:AH170"/>
    <mergeCell ref="AI170:BU170"/>
    <mergeCell ref="I169:U169"/>
    <mergeCell ref="V169:AH169"/>
    <mergeCell ref="AI169:BU169"/>
    <mergeCell ref="I168:U168"/>
    <mergeCell ref="V168:AH168"/>
    <mergeCell ref="AI168:BU168"/>
    <mergeCell ref="I167:U167"/>
    <mergeCell ref="V167:AH167"/>
    <mergeCell ref="AI167:BU167"/>
    <mergeCell ref="I166:U166"/>
    <mergeCell ref="V166:AH166"/>
    <mergeCell ref="AI166:BU166"/>
    <mergeCell ref="I165:U165"/>
    <mergeCell ref="V165:AH165"/>
    <mergeCell ref="AI165:BU165"/>
    <mergeCell ref="I164:U164"/>
    <mergeCell ref="V164:AH164"/>
    <mergeCell ref="AI164:BU164"/>
    <mergeCell ref="I163:U163"/>
    <mergeCell ref="V163:AH163"/>
    <mergeCell ref="AI163:BU163"/>
    <mergeCell ref="I162:U162"/>
    <mergeCell ref="V162:AH162"/>
    <mergeCell ref="AI162:BU162"/>
    <mergeCell ref="I161:U161"/>
    <mergeCell ref="V161:AH161"/>
    <mergeCell ref="AI161:BU161"/>
    <mergeCell ref="I160:U160"/>
    <mergeCell ref="V160:AH160"/>
    <mergeCell ref="AI160:BU160"/>
    <mergeCell ref="I159:U159"/>
    <mergeCell ref="V159:AH159"/>
    <mergeCell ref="AI159:BU159"/>
    <mergeCell ref="I158:U158"/>
    <mergeCell ref="V158:AH158"/>
    <mergeCell ref="AI158:BU158"/>
    <mergeCell ref="I157:U157"/>
    <mergeCell ref="V157:AH157"/>
    <mergeCell ref="AI157:BU157"/>
    <mergeCell ref="I156:U156"/>
    <mergeCell ref="V156:AH156"/>
    <mergeCell ref="AI156:BU156"/>
    <mergeCell ref="I155:U155"/>
    <mergeCell ref="V155:AH155"/>
    <mergeCell ref="AI155:BU155"/>
    <mergeCell ref="I154:U154"/>
    <mergeCell ref="V154:AH154"/>
    <mergeCell ref="AI154:BU154"/>
    <mergeCell ref="I153:U153"/>
    <mergeCell ref="V153:AH153"/>
    <mergeCell ref="AI153:BU153"/>
    <mergeCell ref="I152:U152"/>
    <mergeCell ref="V152:AH152"/>
    <mergeCell ref="AI152:BU152"/>
    <mergeCell ref="I151:U151"/>
    <mergeCell ref="V151:AH151"/>
    <mergeCell ref="AI151:BU151"/>
    <mergeCell ref="I150:U150"/>
    <mergeCell ref="V150:AH150"/>
    <mergeCell ref="AI150:BU150"/>
    <mergeCell ref="I149:U149"/>
    <mergeCell ref="V149:AH149"/>
    <mergeCell ref="AI149:BU149"/>
    <mergeCell ref="I148:U148"/>
    <mergeCell ref="V148:AH148"/>
    <mergeCell ref="AI148:BU148"/>
    <mergeCell ref="I147:U147"/>
    <mergeCell ref="V147:AH147"/>
    <mergeCell ref="AI147:BU147"/>
    <mergeCell ref="I146:U146"/>
    <mergeCell ref="V146:AH146"/>
    <mergeCell ref="AI146:BU146"/>
    <mergeCell ref="I145:U145"/>
    <mergeCell ref="V145:AH145"/>
    <mergeCell ref="AI145:BU145"/>
    <mergeCell ref="I144:U144"/>
    <mergeCell ref="V144:AH144"/>
    <mergeCell ref="AI144:BU144"/>
    <mergeCell ref="I143:U143"/>
    <mergeCell ref="V143:AH143"/>
    <mergeCell ref="AI143:BU143"/>
    <mergeCell ref="I142:U142"/>
    <mergeCell ref="V142:AH142"/>
    <mergeCell ref="AI142:BU142"/>
    <mergeCell ref="I141:U141"/>
    <mergeCell ref="V141:AH141"/>
    <mergeCell ref="AI141:BU141"/>
    <mergeCell ref="I140:U140"/>
    <mergeCell ref="V140:AH140"/>
    <mergeCell ref="AI140:BU140"/>
    <mergeCell ref="I139:U139"/>
    <mergeCell ref="V139:AH139"/>
    <mergeCell ref="AI139:BU139"/>
    <mergeCell ref="I138:U138"/>
    <mergeCell ref="V138:AH138"/>
    <mergeCell ref="AI138:BU138"/>
    <mergeCell ref="I137:U137"/>
    <mergeCell ref="V137:AH137"/>
    <mergeCell ref="AI137:BU137"/>
    <mergeCell ref="I136:U136"/>
    <mergeCell ref="V136:AH136"/>
    <mergeCell ref="AI136:BU136"/>
    <mergeCell ref="I135:U135"/>
    <mergeCell ref="V135:AH135"/>
    <mergeCell ref="AI135:BU135"/>
    <mergeCell ref="I134:U134"/>
    <mergeCell ref="V134:AH134"/>
    <mergeCell ref="AI134:BU134"/>
    <mergeCell ref="I133:U133"/>
    <mergeCell ref="V133:AH133"/>
    <mergeCell ref="AI133:BU133"/>
    <mergeCell ref="I132:U132"/>
    <mergeCell ref="V132:AH132"/>
    <mergeCell ref="AI132:BU132"/>
    <mergeCell ref="I131:U131"/>
    <mergeCell ref="V131:AH131"/>
    <mergeCell ref="AI131:BU131"/>
    <mergeCell ref="I130:U130"/>
    <mergeCell ref="V130:AH130"/>
    <mergeCell ref="AI130:BU130"/>
    <mergeCell ref="I129:U129"/>
    <mergeCell ref="V129:AH129"/>
    <mergeCell ref="AI129:BU129"/>
    <mergeCell ref="I128:U128"/>
    <mergeCell ref="V128:AH128"/>
    <mergeCell ref="AI128:BU128"/>
    <mergeCell ref="I127:U127"/>
    <mergeCell ref="V127:AH127"/>
    <mergeCell ref="AI127:BU127"/>
    <mergeCell ref="I126:U126"/>
    <mergeCell ref="V126:AH126"/>
    <mergeCell ref="AI126:BU126"/>
    <mergeCell ref="I125:U125"/>
    <mergeCell ref="V125:AH125"/>
    <mergeCell ref="AI125:BU125"/>
    <mergeCell ref="I124:U124"/>
    <mergeCell ref="V124:AH124"/>
    <mergeCell ref="AI124:BU124"/>
    <mergeCell ref="I123:U123"/>
    <mergeCell ref="V123:AH123"/>
    <mergeCell ref="AI123:BU123"/>
    <mergeCell ref="I122:U122"/>
    <mergeCell ref="V122:AH122"/>
    <mergeCell ref="AI122:BU122"/>
    <mergeCell ref="I121:U121"/>
    <mergeCell ref="V121:AH121"/>
    <mergeCell ref="AI121:BU121"/>
    <mergeCell ref="I120:U120"/>
    <mergeCell ref="V120:AH120"/>
    <mergeCell ref="AI120:BU120"/>
    <mergeCell ref="I119:U119"/>
    <mergeCell ref="V119:AH119"/>
    <mergeCell ref="AI119:BU119"/>
    <mergeCell ref="I118:U118"/>
    <mergeCell ref="V118:AH118"/>
    <mergeCell ref="AI118:BU118"/>
    <mergeCell ref="I117:U117"/>
    <mergeCell ref="V117:AH117"/>
    <mergeCell ref="AI117:BU117"/>
    <mergeCell ref="I116:U116"/>
    <mergeCell ref="V116:AH116"/>
    <mergeCell ref="AI116:BU116"/>
    <mergeCell ref="I115:U115"/>
    <mergeCell ref="V115:AH115"/>
    <mergeCell ref="AI115:BU115"/>
    <mergeCell ref="I114:U114"/>
    <mergeCell ref="V114:AH114"/>
    <mergeCell ref="AI114:BU114"/>
    <mergeCell ref="I113:U113"/>
    <mergeCell ref="V113:AH113"/>
    <mergeCell ref="AI113:BU113"/>
    <mergeCell ref="I112:U112"/>
    <mergeCell ref="V112:AH112"/>
    <mergeCell ref="AI112:BU112"/>
    <mergeCell ref="I111:U111"/>
    <mergeCell ref="V111:AH111"/>
    <mergeCell ref="AI111:BU111"/>
    <mergeCell ref="I110:U110"/>
    <mergeCell ref="V110:AH110"/>
    <mergeCell ref="AI110:BU110"/>
    <mergeCell ref="I109:U109"/>
    <mergeCell ref="V109:AH109"/>
    <mergeCell ref="AI109:BU109"/>
    <mergeCell ref="I108:U108"/>
    <mergeCell ref="V108:AH108"/>
    <mergeCell ref="AI108:BU108"/>
    <mergeCell ref="I107:U107"/>
    <mergeCell ref="V107:AH107"/>
    <mergeCell ref="AI107:BU107"/>
    <mergeCell ref="I106:U106"/>
    <mergeCell ref="V106:AH106"/>
    <mergeCell ref="AI106:BU106"/>
    <mergeCell ref="I105:U105"/>
    <mergeCell ref="V105:AH105"/>
    <mergeCell ref="AI105:BU105"/>
    <mergeCell ref="I104:U104"/>
    <mergeCell ref="V104:AH104"/>
    <mergeCell ref="AI104:BU104"/>
    <mergeCell ref="I103:U103"/>
    <mergeCell ref="V103:AH103"/>
    <mergeCell ref="AI103:BU103"/>
    <mergeCell ref="I102:U102"/>
    <mergeCell ref="V102:AH102"/>
    <mergeCell ref="AI102:BU102"/>
    <mergeCell ref="I101:U101"/>
    <mergeCell ref="V101:AH101"/>
    <mergeCell ref="AI101:BU101"/>
    <mergeCell ref="I100:U100"/>
    <mergeCell ref="V100:AH100"/>
    <mergeCell ref="AI100:BU100"/>
    <mergeCell ref="I99:U99"/>
    <mergeCell ref="V99:AH99"/>
    <mergeCell ref="AI99:BU99"/>
    <mergeCell ref="I98:U98"/>
    <mergeCell ref="V98:AH98"/>
    <mergeCell ref="AI98:BU98"/>
    <mergeCell ref="I97:U97"/>
    <mergeCell ref="V97:AH97"/>
    <mergeCell ref="AI97:BU97"/>
    <mergeCell ref="I96:U96"/>
    <mergeCell ref="V96:AH96"/>
    <mergeCell ref="AI96:BU96"/>
    <mergeCell ref="I95:U95"/>
    <mergeCell ref="V95:AH95"/>
    <mergeCell ref="AI95:BU95"/>
    <mergeCell ref="I94:U94"/>
    <mergeCell ref="V94:AH94"/>
    <mergeCell ref="AI94:BU94"/>
    <mergeCell ref="I93:U93"/>
    <mergeCell ref="V93:AH93"/>
    <mergeCell ref="AI93:BU93"/>
    <mergeCell ref="I92:U92"/>
    <mergeCell ref="V92:AH92"/>
    <mergeCell ref="AI92:BU92"/>
    <mergeCell ref="I91:U91"/>
    <mergeCell ref="V91:AH91"/>
    <mergeCell ref="AI91:BU91"/>
    <mergeCell ref="I90:U90"/>
    <mergeCell ref="V90:AH90"/>
    <mergeCell ref="AI90:BU90"/>
    <mergeCell ref="I89:U89"/>
    <mergeCell ref="V89:AH89"/>
    <mergeCell ref="AI89:BU89"/>
    <mergeCell ref="I88:U88"/>
    <mergeCell ref="V88:AH88"/>
    <mergeCell ref="AI88:BU88"/>
    <mergeCell ref="I87:U87"/>
    <mergeCell ref="V87:AH87"/>
    <mergeCell ref="AI87:BU87"/>
    <mergeCell ref="I86:U86"/>
    <mergeCell ref="V86:AH86"/>
    <mergeCell ref="AI86:BU86"/>
    <mergeCell ref="I85:U85"/>
    <mergeCell ref="V85:AH85"/>
    <mergeCell ref="AI85:BU85"/>
    <mergeCell ref="I84:U84"/>
    <mergeCell ref="V84:AH84"/>
    <mergeCell ref="AI84:BU84"/>
    <mergeCell ref="I83:U83"/>
    <mergeCell ref="V83:AH83"/>
    <mergeCell ref="AI83:BU83"/>
    <mergeCell ref="I82:U82"/>
    <mergeCell ref="V82:AH82"/>
    <mergeCell ref="AI82:BU82"/>
    <mergeCell ref="I81:U81"/>
    <mergeCell ref="V81:AH81"/>
    <mergeCell ref="AI81:BU81"/>
    <mergeCell ref="I80:U80"/>
    <mergeCell ref="V80:AH80"/>
    <mergeCell ref="AI80:BU80"/>
    <mergeCell ref="I79:U79"/>
    <mergeCell ref="V79:AH79"/>
    <mergeCell ref="AI79:BU79"/>
    <mergeCell ref="I78:U78"/>
    <mergeCell ref="V78:AH78"/>
    <mergeCell ref="AI78:BU78"/>
    <mergeCell ref="I77:U77"/>
    <mergeCell ref="V77:AH77"/>
    <mergeCell ref="AI77:BU77"/>
    <mergeCell ref="I76:U76"/>
    <mergeCell ref="V76:AH76"/>
    <mergeCell ref="AI76:BU76"/>
    <mergeCell ref="I75:U75"/>
    <mergeCell ref="V75:AH75"/>
    <mergeCell ref="AI75:BU75"/>
    <mergeCell ref="I74:U74"/>
    <mergeCell ref="V74:AH74"/>
    <mergeCell ref="AI74:BU74"/>
    <mergeCell ref="I73:U73"/>
    <mergeCell ref="V73:AH73"/>
    <mergeCell ref="AI73:BU73"/>
    <mergeCell ref="I72:U72"/>
    <mergeCell ref="V72:AH72"/>
    <mergeCell ref="AI72:BU72"/>
    <mergeCell ref="I71:U71"/>
    <mergeCell ref="V71:AH71"/>
    <mergeCell ref="AI71:BU71"/>
    <mergeCell ref="I70:U70"/>
    <mergeCell ref="V70:AH70"/>
    <mergeCell ref="AI70:BU70"/>
    <mergeCell ref="I69:U69"/>
    <mergeCell ref="V69:AH69"/>
    <mergeCell ref="AI69:BU69"/>
    <mergeCell ref="I68:U68"/>
    <mergeCell ref="V68:AH68"/>
    <mergeCell ref="AI68:BU68"/>
    <mergeCell ref="I67:U67"/>
    <mergeCell ref="V67:AH67"/>
    <mergeCell ref="AI67:BU67"/>
    <mergeCell ref="I66:U66"/>
    <mergeCell ref="V66:AH66"/>
    <mergeCell ref="AI66:BU66"/>
    <mergeCell ref="I65:U65"/>
    <mergeCell ref="V65:AH65"/>
    <mergeCell ref="AI65:BU65"/>
    <mergeCell ref="I64:U64"/>
    <mergeCell ref="V64:AH64"/>
    <mergeCell ref="AI64:BU64"/>
    <mergeCell ref="I63:U63"/>
    <mergeCell ref="V63:AH63"/>
    <mergeCell ref="AI63:BU63"/>
    <mergeCell ref="I62:U62"/>
    <mergeCell ref="V62:AH62"/>
    <mergeCell ref="AI62:BU62"/>
    <mergeCell ref="I61:U61"/>
    <mergeCell ref="V61:AH61"/>
    <mergeCell ref="AI61:BU61"/>
    <mergeCell ref="I60:U60"/>
    <mergeCell ref="V60:AH60"/>
    <mergeCell ref="AI60:BU60"/>
    <mergeCell ref="I59:U59"/>
    <mergeCell ref="V59:AH59"/>
    <mergeCell ref="AI59:BU59"/>
    <mergeCell ref="I58:U58"/>
    <mergeCell ref="V58:AH58"/>
    <mergeCell ref="AI58:BU58"/>
    <mergeCell ref="I57:U57"/>
    <mergeCell ref="V57:AH57"/>
    <mergeCell ref="AI57:BU57"/>
    <mergeCell ref="I56:U56"/>
    <mergeCell ref="V56:AH56"/>
    <mergeCell ref="AI56:BU56"/>
    <mergeCell ref="I55:U55"/>
    <mergeCell ref="V55:AH55"/>
    <mergeCell ref="AI55:BU55"/>
    <mergeCell ref="I54:U54"/>
    <mergeCell ref="V54:AH54"/>
    <mergeCell ref="AI54:BU54"/>
    <mergeCell ref="I53:U53"/>
    <mergeCell ref="V53:AH53"/>
    <mergeCell ref="AI53:BU53"/>
    <mergeCell ref="I52:U52"/>
    <mergeCell ref="V52:AH52"/>
    <mergeCell ref="AI52:BU52"/>
    <mergeCell ref="I51:U51"/>
    <mergeCell ref="V51:AH51"/>
    <mergeCell ref="AI51:BU51"/>
    <mergeCell ref="I50:U50"/>
    <mergeCell ref="V50:AH50"/>
    <mergeCell ref="AI50:BU50"/>
    <mergeCell ref="I49:U49"/>
    <mergeCell ref="V49:AH49"/>
    <mergeCell ref="AI49:BU49"/>
    <mergeCell ref="I48:U48"/>
    <mergeCell ref="V48:AH48"/>
    <mergeCell ref="AI48:BU48"/>
    <mergeCell ref="I47:U47"/>
    <mergeCell ref="V47:AH47"/>
    <mergeCell ref="AI47:BU47"/>
    <mergeCell ref="I46:U46"/>
    <mergeCell ref="V46:AH46"/>
    <mergeCell ref="AI46:BU46"/>
    <mergeCell ref="I45:U45"/>
    <mergeCell ref="V45:AH45"/>
    <mergeCell ref="AI45:BU45"/>
    <mergeCell ref="I44:U44"/>
    <mergeCell ref="V44:AH44"/>
    <mergeCell ref="AI44:BU44"/>
    <mergeCell ref="I43:U43"/>
    <mergeCell ref="V43:AH43"/>
    <mergeCell ref="AI43:BU43"/>
    <mergeCell ref="V41:AH41"/>
    <mergeCell ref="AI41:BU41"/>
    <mergeCell ref="I42:U42"/>
    <mergeCell ref="V42:AH42"/>
    <mergeCell ref="AI42:BU42"/>
    <mergeCell ref="I41:U41"/>
    <mergeCell ref="V39:AH39"/>
    <mergeCell ref="AI39:BU39"/>
    <mergeCell ref="I40:U40"/>
    <mergeCell ref="V40:AH40"/>
    <mergeCell ref="AI40:BU40"/>
    <mergeCell ref="I39:U39"/>
    <mergeCell ref="V37:AH37"/>
    <mergeCell ref="AI37:BU37"/>
    <mergeCell ref="I38:U38"/>
    <mergeCell ref="V38:AH38"/>
    <mergeCell ref="AI38:BU38"/>
    <mergeCell ref="I36:U36"/>
    <mergeCell ref="V36:AH36"/>
    <mergeCell ref="AI36:BU36"/>
    <mergeCell ref="I37:U37"/>
    <mergeCell ref="AI34:BU34"/>
    <mergeCell ref="I35:U35"/>
    <mergeCell ref="V35:AH35"/>
    <mergeCell ref="AI35:BU35"/>
    <mergeCell ref="V33:AH33"/>
    <mergeCell ref="AI33:BU33"/>
    <mergeCell ref="I34:U34"/>
    <mergeCell ref="V34:AH34"/>
    <mergeCell ref="I32:U32"/>
    <mergeCell ref="V32:AH32"/>
    <mergeCell ref="AI32:BU32"/>
    <mergeCell ref="I33:U33"/>
    <mergeCell ref="AI30:BU30"/>
    <mergeCell ref="I31:U31"/>
    <mergeCell ref="V31:AH31"/>
    <mergeCell ref="AI31:BU31"/>
    <mergeCell ref="V29:AH29"/>
    <mergeCell ref="AI29:BU29"/>
    <mergeCell ref="I30:U30"/>
    <mergeCell ref="V30:AH30"/>
    <mergeCell ref="I28:U28"/>
    <mergeCell ref="V28:AH28"/>
    <mergeCell ref="AI28:BU28"/>
    <mergeCell ref="I29:U29"/>
    <mergeCell ref="AI26:BU26"/>
    <mergeCell ref="I27:U27"/>
    <mergeCell ref="V27:AH27"/>
    <mergeCell ref="AI27:BU27"/>
    <mergeCell ref="V25:AH25"/>
    <mergeCell ref="AI25:BU25"/>
    <mergeCell ref="I26:U26"/>
    <mergeCell ref="V26:AH26"/>
    <mergeCell ref="I24:U24"/>
    <mergeCell ref="V24:AH24"/>
    <mergeCell ref="AI24:BU24"/>
    <mergeCell ref="I25:U25"/>
    <mergeCell ref="AI22:BU22"/>
    <mergeCell ref="I23:U23"/>
    <mergeCell ref="V23:AH23"/>
    <mergeCell ref="AI23:BU23"/>
    <mergeCell ref="V21:AH21"/>
    <mergeCell ref="AI21:BU21"/>
    <mergeCell ref="I22:U22"/>
    <mergeCell ref="V22:AH22"/>
    <mergeCell ref="AI8:BU8"/>
    <mergeCell ref="I9:U9"/>
    <mergeCell ref="I20:U20"/>
    <mergeCell ref="V20:AH20"/>
    <mergeCell ref="AI20:BU20"/>
    <mergeCell ref="I21:U21"/>
    <mergeCell ref="AI18:BU18"/>
    <mergeCell ref="I19:U19"/>
    <mergeCell ref="V19:AH19"/>
    <mergeCell ref="AI19:BU19"/>
    <mergeCell ref="V17:AH17"/>
    <mergeCell ref="AI17:BU17"/>
    <mergeCell ref="I18:U18"/>
    <mergeCell ref="V18:AH18"/>
    <mergeCell ref="I16:U16"/>
    <mergeCell ref="V16:AH16"/>
    <mergeCell ref="AI16:BU16"/>
    <mergeCell ref="I17:U17"/>
    <mergeCell ref="AI14:BU14"/>
    <mergeCell ref="I15:U15"/>
    <mergeCell ref="V15:AH15"/>
    <mergeCell ref="AI15:BU15"/>
    <mergeCell ref="AI6:BU6"/>
    <mergeCell ref="I7:U7"/>
    <mergeCell ref="V7:AH7"/>
    <mergeCell ref="AI7:BU7"/>
    <mergeCell ref="V5:AH5"/>
    <mergeCell ref="AI5:BU5"/>
    <mergeCell ref="I6:U6"/>
    <mergeCell ref="V6:AH6"/>
    <mergeCell ref="I4:U4"/>
    <mergeCell ref="V4:AH4"/>
    <mergeCell ref="AI4:BU4"/>
    <mergeCell ref="I5:U5"/>
    <mergeCell ref="I1:BU1"/>
    <mergeCell ref="I2:BU2"/>
    <mergeCell ref="V13:AH13"/>
    <mergeCell ref="AI13:BU13"/>
    <mergeCell ref="I14:U14"/>
    <mergeCell ref="V14:AH14"/>
    <mergeCell ref="I12:U12"/>
    <mergeCell ref="V12:AH12"/>
    <mergeCell ref="AI12:BU12"/>
    <mergeCell ref="I13:U13"/>
    <mergeCell ref="AI10:BU10"/>
    <mergeCell ref="I11:U11"/>
    <mergeCell ref="V11:AH11"/>
    <mergeCell ref="AI11:BU11"/>
    <mergeCell ref="V9:AH9"/>
    <mergeCell ref="AI9:BU9"/>
    <mergeCell ref="I10:U10"/>
    <mergeCell ref="V10:AH10"/>
    <mergeCell ref="I8:U8"/>
    <mergeCell ref="V8:AH8"/>
  </mergeCells>
  <printOptions horizontalCentered="1" verticalCentered="1"/>
  <pageMargins left="0.23622047244094499" right="0.23622047244094499" top="0.39370078740157499" bottom="0.39370078740157499" header="0.31496062992126" footer="0.31496062992126"/>
  <pageSetup paperSize="5" fitToHeight="12" orientation="portrait" horizontalDpi="300" verticalDpi="300" r:id="rId1"/>
  <rowBreaks count="11" manualBreakCount="11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  <brk id="4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H291"/>
  <sheetViews>
    <sheetView topLeftCell="A180" workbookViewId="0">
      <selection activeCell="D289" sqref="D289"/>
    </sheetView>
  </sheetViews>
  <sheetFormatPr defaultColWidth="10.6640625" defaultRowHeight="21"/>
  <cols>
    <col min="1" max="1" width="15.33203125" style="267" customWidth="1"/>
    <col min="2" max="2" width="44.5" style="265" customWidth="1"/>
    <col min="3" max="3" width="10.6640625" style="267"/>
    <col min="4" max="4" width="27.83203125" style="267" customWidth="1"/>
    <col min="5" max="5" width="19.1640625" style="267" customWidth="1"/>
    <col min="6" max="16384" width="10.6640625" style="265"/>
  </cols>
  <sheetData>
    <row r="1" spans="1:8">
      <c r="A1" s="559" t="s">
        <v>76</v>
      </c>
      <c r="B1" s="559"/>
      <c r="C1" s="559"/>
      <c r="D1" s="559"/>
      <c r="E1" s="559"/>
      <c r="F1" s="272"/>
    </row>
    <row r="2" spans="1:8">
      <c r="A2" s="273" t="s">
        <v>14</v>
      </c>
      <c r="B2" s="274" t="s">
        <v>77</v>
      </c>
      <c r="C2" s="275" t="s">
        <v>52</v>
      </c>
      <c r="D2" s="273" t="s">
        <v>13</v>
      </c>
      <c r="E2" s="273" t="s">
        <v>11</v>
      </c>
      <c r="F2" s="274" t="s">
        <v>510</v>
      </c>
    </row>
    <row r="3" spans="1:8">
      <c r="A3" s="276" t="s">
        <v>78</v>
      </c>
      <c r="B3" s="277" t="s">
        <v>78</v>
      </c>
      <c r="C3" s="278">
        <v>1</v>
      </c>
      <c r="D3" s="276" t="s">
        <v>35</v>
      </c>
      <c r="E3" s="276" t="s">
        <v>75</v>
      </c>
      <c r="F3" s="276" t="s">
        <v>78</v>
      </c>
    </row>
    <row r="4" spans="1:8">
      <c r="A4" s="276" t="s">
        <v>201</v>
      </c>
      <c r="B4" s="279" t="s">
        <v>202</v>
      </c>
      <c r="C4" s="276">
        <v>1.5</v>
      </c>
      <c r="D4" s="276" t="s">
        <v>34</v>
      </c>
      <c r="E4" s="276" t="s">
        <v>86</v>
      </c>
      <c r="F4" s="279"/>
    </row>
    <row r="5" spans="1:8">
      <c r="A5" s="276" t="s">
        <v>203</v>
      </c>
      <c r="B5" s="279" t="s">
        <v>204</v>
      </c>
      <c r="C5" s="276">
        <v>1.5</v>
      </c>
      <c r="D5" s="276" t="s">
        <v>34</v>
      </c>
      <c r="E5" s="276" t="s">
        <v>86</v>
      </c>
      <c r="F5" s="279"/>
    </row>
    <row r="6" spans="1:8">
      <c r="A6" s="276" t="s">
        <v>338</v>
      </c>
      <c r="B6" s="279" t="s">
        <v>339</v>
      </c>
      <c r="C6" s="276">
        <v>1.5</v>
      </c>
      <c r="D6" s="276" t="s">
        <v>34</v>
      </c>
      <c r="E6" s="276" t="s">
        <v>241</v>
      </c>
      <c r="F6" s="279"/>
    </row>
    <row r="7" spans="1:8">
      <c r="A7" s="276" t="s">
        <v>340</v>
      </c>
      <c r="B7" s="279" t="s">
        <v>341</v>
      </c>
      <c r="C7" s="276">
        <v>1.5</v>
      </c>
      <c r="D7" s="276" t="s">
        <v>34</v>
      </c>
      <c r="E7" s="276" t="s">
        <v>241</v>
      </c>
      <c r="F7" s="279"/>
    </row>
    <row r="8" spans="1:8">
      <c r="A8" s="276" t="s">
        <v>379</v>
      </c>
      <c r="B8" s="279" t="s">
        <v>380</v>
      </c>
      <c r="C8" s="276">
        <v>1.5</v>
      </c>
      <c r="D8" s="276" t="s">
        <v>34</v>
      </c>
      <c r="E8" s="276" t="s">
        <v>376</v>
      </c>
      <c r="F8" s="279"/>
    </row>
    <row r="9" spans="1:8">
      <c r="A9" s="276" t="s">
        <v>381</v>
      </c>
      <c r="B9" s="279" t="s">
        <v>382</v>
      </c>
      <c r="C9" s="276">
        <v>1.5</v>
      </c>
      <c r="D9" s="276" t="s">
        <v>34</v>
      </c>
      <c r="E9" s="276" t="s">
        <v>376</v>
      </c>
      <c r="F9" s="279"/>
    </row>
    <row r="10" spans="1:8">
      <c r="A10" s="312" t="s">
        <v>553</v>
      </c>
      <c r="B10" s="313" t="s">
        <v>554</v>
      </c>
      <c r="C10" s="312">
        <v>0.5</v>
      </c>
      <c r="D10" s="312" t="s">
        <v>35</v>
      </c>
      <c r="E10" s="312" t="s">
        <v>86</v>
      </c>
      <c r="F10" s="313"/>
    </row>
    <row r="11" spans="1:8">
      <c r="A11" s="312" t="s">
        <v>555</v>
      </c>
      <c r="B11" s="313" t="s">
        <v>556</v>
      </c>
      <c r="C11" s="312">
        <v>0.5</v>
      </c>
      <c r="D11" s="312" t="s">
        <v>35</v>
      </c>
      <c r="E11" s="312" t="s">
        <v>86</v>
      </c>
      <c r="F11" s="313"/>
    </row>
    <row r="12" spans="1:8">
      <c r="A12" s="312" t="s">
        <v>557</v>
      </c>
      <c r="B12" s="313" t="s">
        <v>558</v>
      </c>
      <c r="C12" s="312">
        <v>0.5</v>
      </c>
      <c r="D12" s="312" t="s">
        <v>35</v>
      </c>
      <c r="E12" s="312" t="s">
        <v>241</v>
      </c>
      <c r="F12" s="313"/>
    </row>
    <row r="13" spans="1:8">
      <c r="A13" s="312" t="s">
        <v>559</v>
      </c>
      <c r="B13" s="313" t="s">
        <v>560</v>
      </c>
      <c r="C13" s="312">
        <v>0.5</v>
      </c>
      <c r="D13" s="312" t="s">
        <v>35</v>
      </c>
      <c r="E13" s="312" t="s">
        <v>241</v>
      </c>
      <c r="F13" s="313"/>
    </row>
    <row r="14" spans="1:8">
      <c r="A14" s="312" t="s">
        <v>561</v>
      </c>
      <c r="B14" s="313" t="s">
        <v>562</v>
      </c>
      <c r="C14" s="312">
        <v>0.5</v>
      </c>
      <c r="D14" s="312" t="s">
        <v>35</v>
      </c>
      <c r="E14" s="312" t="s">
        <v>376</v>
      </c>
      <c r="F14" s="313"/>
    </row>
    <row r="15" spans="1:8">
      <c r="A15" s="312" t="s">
        <v>563</v>
      </c>
      <c r="B15" s="313" t="s">
        <v>564</v>
      </c>
      <c r="C15" s="312">
        <v>0.5</v>
      </c>
      <c r="D15" s="312" t="s">
        <v>35</v>
      </c>
      <c r="E15" s="312" t="s">
        <v>376</v>
      </c>
      <c r="F15" s="313"/>
      <c r="G15" s="266"/>
      <c r="H15" s="266"/>
    </row>
    <row r="16" spans="1:8">
      <c r="A16" s="276" t="s">
        <v>79</v>
      </c>
      <c r="B16" s="279" t="s">
        <v>80</v>
      </c>
      <c r="C16" s="276">
        <v>0.5</v>
      </c>
      <c r="D16" s="276" t="s">
        <v>35</v>
      </c>
      <c r="E16" s="276" t="s">
        <v>81</v>
      </c>
      <c r="F16" s="279"/>
      <c r="G16" s="266"/>
      <c r="H16" s="266"/>
    </row>
    <row r="17" spans="1:8">
      <c r="A17" s="276" t="s">
        <v>82</v>
      </c>
      <c r="B17" s="279" t="s">
        <v>83</v>
      </c>
      <c r="C17" s="276">
        <v>0.5</v>
      </c>
      <c r="D17" s="276" t="s">
        <v>35</v>
      </c>
      <c r="E17" s="276" t="s">
        <v>81</v>
      </c>
      <c r="F17" s="279"/>
      <c r="G17" s="266"/>
      <c r="H17" s="266"/>
    </row>
    <row r="18" spans="1:8">
      <c r="A18" s="276" t="s">
        <v>235</v>
      </c>
      <c r="B18" s="279" t="s">
        <v>236</v>
      </c>
      <c r="C18" s="276">
        <v>0.5</v>
      </c>
      <c r="D18" s="276" t="s">
        <v>34</v>
      </c>
      <c r="E18" s="276" t="s">
        <v>86</v>
      </c>
      <c r="F18" s="279"/>
      <c r="G18" s="266"/>
      <c r="H18" s="266"/>
    </row>
    <row r="19" spans="1:8">
      <c r="A19" s="276" t="s">
        <v>237</v>
      </c>
      <c r="B19" s="279" t="s">
        <v>238</v>
      </c>
      <c r="C19" s="276">
        <v>0.5</v>
      </c>
      <c r="D19" s="276" t="s">
        <v>34</v>
      </c>
      <c r="E19" s="276" t="s">
        <v>86</v>
      </c>
      <c r="F19" s="279"/>
    </row>
    <row r="20" spans="1:8">
      <c r="A20" s="276" t="s">
        <v>173</v>
      </c>
      <c r="B20" s="279" t="s">
        <v>174</v>
      </c>
      <c r="C20" s="276">
        <v>1</v>
      </c>
      <c r="D20" s="276" t="s">
        <v>35</v>
      </c>
      <c r="E20" s="276" t="s">
        <v>86</v>
      </c>
      <c r="F20" s="279"/>
    </row>
    <row r="21" spans="1:8">
      <c r="A21" s="276" t="s">
        <v>175</v>
      </c>
      <c r="B21" s="279" t="s">
        <v>176</v>
      </c>
      <c r="C21" s="276">
        <v>1</v>
      </c>
      <c r="D21" s="276" t="s">
        <v>35</v>
      </c>
      <c r="E21" s="276" t="s">
        <v>86</v>
      </c>
      <c r="F21" s="279"/>
    </row>
    <row r="22" spans="1:8">
      <c r="A22" s="276" t="s">
        <v>177</v>
      </c>
      <c r="B22" s="279" t="s">
        <v>178</v>
      </c>
      <c r="C22" s="276">
        <v>1</v>
      </c>
      <c r="D22" s="276" t="s">
        <v>35</v>
      </c>
      <c r="E22" s="276" t="s">
        <v>86</v>
      </c>
      <c r="F22" s="279"/>
    </row>
    <row r="23" spans="1:8">
      <c r="A23" s="276" t="s">
        <v>179</v>
      </c>
      <c r="B23" s="279" t="s">
        <v>180</v>
      </c>
      <c r="C23" s="276">
        <v>1</v>
      </c>
      <c r="D23" s="276" t="s">
        <v>35</v>
      </c>
      <c r="E23" s="276" t="s">
        <v>86</v>
      </c>
      <c r="F23" s="279"/>
    </row>
    <row r="24" spans="1:8">
      <c r="A24" s="276" t="s">
        <v>181</v>
      </c>
      <c r="B24" s="279" t="s">
        <v>182</v>
      </c>
      <c r="C24" s="276">
        <v>1</v>
      </c>
      <c r="D24" s="276" t="s">
        <v>35</v>
      </c>
      <c r="E24" s="276" t="s">
        <v>86</v>
      </c>
      <c r="F24" s="279"/>
    </row>
    <row r="25" spans="1:8">
      <c r="A25" s="276" t="s">
        <v>183</v>
      </c>
      <c r="B25" s="279" t="s">
        <v>184</v>
      </c>
      <c r="C25" s="276">
        <v>1</v>
      </c>
      <c r="D25" s="276" t="s">
        <v>35</v>
      </c>
      <c r="E25" s="276" t="s">
        <v>86</v>
      </c>
      <c r="F25" s="279"/>
    </row>
    <row r="26" spans="1:8">
      <c r="A26" s="276" t="s">
        <v>185</v>
      </c>
      <c r="B26" s="279" t="s">
        <v>186</v>
      </c>
      <c r="C26" s="276">
        <v>1</v>
      </c>
      <c r="D26" s="276" t="s">
        <v>35</v>
      </c>
      <c r="E26" s="276" t="s">
        <v>86</v>
      </c>
      <c r="F26" s="279"/>
    </row>
    <row r="27" spans="1:8">
      <c r="A27" s="276" t="s">
        <v>187</v>
      </c>
      <c r="B27" s="279" t="s">
        <v>188</v>
      </c>
      <c r="C27" s="276">
        <v>1</v>
      </c>
      <c r="D27" s="276" t="s">
        <v>35</v>
      </c>
      <c r="E27" s="276" t="s">
        <v>86</v>
      </c>
      <c r="F27" s="279"/>
    </row>
    <row r="28" spans="1:8">
      <c r="A28" s="276" t="s">
        <v>189</v>
      </c>
      <c r="B28" s="279" t="s">
        <v>190</v>
      </c>
      <c r="C28" s="276">
        <v>1</v>
      </c>
      <c r="D28" s="276" t="s">
        <v>35</v>
      </c>
      <c r="E28" s="276" t="s">
        <v>86</v>
      </c>
      <c r="F28" s="279"/>
    </row>
    <row r="29" spans="1:8">
      <c r="A29" s="276" t="s">
        <v>191</v>
      </c>
      <c r="B29" s="279" t="s">
        <v>192</v>
      </c>
      <c r="C29" s="276">
        <v>1</v>
      </c>
      <c r="D29" s="276" t="s">
        <v>35</v>
      </c>
      <c r="E29" s="276" t="s">
        <v>86</v>
      </c>
      <c r="F29" s="279"/>
    </row>
    <row r="30" spans="1:8">
      <c r="A30" s="276" t="s">
        <v>193</v>
      </c>
      <c r="B30" s="279" t="s">
        <v>194</v>
      </c>
      <c r="C30" s="276">
        <v>1</v>
      </c>
      <c r="D30" s="276" t="s">
        <v>35</v>
      </c>
      <c r="E30" s="276" t="s">
        <v>86</v>
      </c>
      <c r="F30" s="279" t="s">
        <v>78</v>
      </c>
    </row>
    <row r="31" spans="1:8">
      <c r="A31" s="276" t="s">
        <v>195</v>
      </c>
      <c r="B31" s="279" t="s">
        <v>196</v>
      </c>
      <c r="C31" s="276">
        <v>1</v>
      </c>
      <c r="D31" s="276" t="s">
        <v>35</v>
      </c>
      <c r="E31" s="276" t="s">
        <v>86</v>
      </c>
      <c r="F31" s="279" t="s">
        <v>78</v>
      </c>
    </row>
    <row r="32" spans="1:8">
      <c r="A32" s="276" t="s">
        <v>511</v>
      </c>
      <c r="B32" s="279" t="s">
        <v>512</v>
      </c>
      <c r="C32" s="276">
        <v>1</v>
      </c>
      <c r="D32" s="276" t="s">
        <v>35</v>
      </c>
      <c r="E32" s="276" t="s">
        <v>86</v>
      </c>
      <c r="F32" s="279" t="s">
        <v>78</v>
      </c>
    </row>
    <row r="33" spans="1:6">
      <c r="A33" s="276" t="s">
        <v>513</v>
      </c>
      <c r="B33" s="279" t="s">
        <v>514</v>
      </c>
      <c r="C33" s="276">
        <v>1</v>
      </c>
      <c r="D33" s="276" t="s">
        <v>35</v>
      </c>
      <c r="E33" s="276" t="s">
        <v>86</v>
      </c>
      <c r="F33" s="279" t="s">
        <v>78</v>
      </c>
    </row>
    <row r="34" spans="1:6">
      <c r="A34" s="276" t="s">
        <v>370</v>
      </c>
      <c r="B34" s="279" t="s">
        <v>371</v>
      </c>
      <c r="C34" s="276">
        <v>0.5</v>
      </c>
      <c r="D34" s="276" t="s">
        <v>34</v>
      </c>
      <c r="E34" s="276" t="s">
        <v>241</v>
      </c>
      <c r="F34" s="279"/>
    </row>
    <row r="35" spans="1:6">
      <c r="A35" s="276" t="s">
        <v>372</v>
      </c>
      <c r="B35" s="279" t="s">
        <v>373</v>
      </c>
      <c r="C35" s="276">
        <v>0.5</v>
      </c>
      <c r="D35" s="276" t="s">
        <v>34</v>
      </c>
      <c r="E35" s="276" t="s">
        <v>241</v>
      </c>
      <c r="F35" s="279"/>
    </row>
    <row r="36" spans="1:6">
      <c r="A36" s="276" t="s">
        <v>312</v>
      </c>
      <c r="B36" s="279" t="s">
        <v>313</v>
      </c>
      <c r="C36" s="276">
        <v>1</v>
      </c>
      <c r="D36" s="276" t="s">
        <v>35</v>
      </c>
      <c r="E36" s="276" t="s">
        <v>241</v>
      </c>
      <c r="F36" s="279"/>
    </row>
    <row r="37" spans="1:6">
      <c r="A37" s="276" t="s">
        <v>314</v>
      </c>
      <c r="B37" s="279" t="s">
        <v>315</v>
      </c>
      <c r="C37" s="276">
        <v>1</v>
      </c>
      <c r="D37" s="276" t="s">
        <v>35</v>
      </c>
      <c r="E37" s="276" t="s">
        <v>241</v>
      </c>
      <c r="F37" s="279"/>
    </row>
    <row r="38" spans="1:6">
      <c r="A38" s="276" t="s">
        <v>316</v>
      </c>
      <c r="B38" s="279" t="s">
        <v>317</v>
      </c>
      <c r="C38" s="276">
        <v>1</v>
      </c>
      <c r="D38" s="276" t="s">
        <v>35</v>
      </c>
      <c r="E38" s="276" t="s">
        <v>241</v>
      </c>
      <c r="F38" s="279"/>
    </row>
    <row r="39" spans="1:6">
      <c r="A39" s="276" t="s">
        <v>318</v>
      </c>
      <c r="B39" s="279" t="s">
        <v>319</v>
      </c>
      <c r="C39" s="276">
        <v>1</v>
      </c>
      <c r="D39" s="276" t="s">
        <v>35</v>
      </c>
      <c r="E39" s="276" t="s">
        <v>241</v>
      </c>
      <c r="F39" s="279"/>
    </row>
    <row r="40" spans="1:6">
      <c r="A40" s="276" t="s">
        <v>320</v>
      </c>
      <c r="B40" s="279" t="s">
        <v>321</v>
      </c>
      <c r="C40" s="276">
        <v>1</v>
      </c>
      <c r="D40" s="276" t="s">
        <v>35</v>
      </c>
      <c r="E40" s="276" t="s">
        <v>241</v>
      </c>
      <c r="F40" s="279"/>
    </row>
    <row r="41" spans="1:6">
      <c r="A41" s="276" t="s">
        <v>322</v>
      </c>
      <c r="B41" s="279" t="s">
        <v>323</v>
      </c>
      <c r="C41" s="276">
        <v>1</v>
      </c>
      <c r="D41" s="276" t="s">
        <v>35</v>
      </c>
      <c r="E41" s="276" t="s">
        <v>241</v>
      </c>
      <c r="F41" s="279"/>
    </row>
    <row r="42" spans="1:6">
      <c r="A42" s="276" t="s">
        <v>324</v>
      </c>
      <c r="B42" s="279" t="s">
        <v>325</v>
      </c>
      <c r="C42" s="276">
        <v>1</v>
      </c>
      <c r="D42" s="276" t="s">
        <v>35</v>
      </c>
      <c r="E42" s="276" t="s">
        <v>241</v>
      </c>
      <c r="F42" s="279"/>
    </row>
    <row r="43" spans="1:6">
      <c r="A43" s="276" t="s">
        <v>326</v>
      </c>
      <c r="B43" s="279" t="s">
        <v>327</v>
      </c>
      <c r="C43" s="276">
        <v>1</v>
      </c>
      <c r="D43" s="276" t="s">
        <v>35</v>
      </c>
      <c r="E43" s="276" t="s">
        <v>241</v>
      </c>
      <c r="F43" s="279"/>
    </row>
    <row r="44" spans="1:6">
      <c r="A44" s="276" t="s">
        <v>328</v>
      </c>
      <c r="B44" s="279" t="s">
        <v>329</v>
      </c>
      <c r="C44" s="276">
        <v>1</v>
      </c>
      <c r="D44" s="276" t="s">
        <v>35</v>
      </c>
      <c r="E44" s="276" t="s">
        <v>241</v>
      </c>
      <c r="F44" s="279"/>
    </row>
    <row r="45" spans="1:6">
      <c r="A45" s="276" t="s">
        <v>330</v>
      </c>
      <c r="B45" s="279" t="s">
        <v>331</v>
      </c>
      <c r="C45" s="276">
        <v>1</v>
      </c>
      <c r="D45" s="276" t="s">
        <v>35</v>
      </c>
      <c r="E45" s="276" t="s">
        <v>241</v>
      </c>
      <c r="F45" s="279" t="s">
        <v>78</v>
      </c>
    </row>
    <row r="46" spans="1:6">
      <c r="A46" s="276" t="s">
        <v>332</v>
      </c>
      <c r="B46" s="279" t="s">
        <v>333</v>
      </c>
      <c r="C46" s="276">
        <v>1</v>
      </c>
      <c r="D46" s="276" t="s">
        <v>35</v>
      </c>
      <c r="E46" s="276" t="s">
        <v>241</v>
      </c>
      <c r="F46" s="279" t="s">
        <v>78</v>
      </c>
    </row>
    <row r="47" spans="1:6">
      <c r="A47" s="276" t="s">
        <v>515</v>
      </c>
      <c r="B47" s="279" t="s">
        <v>516</v>
      </c>
      <c r="C47" s="276">
        <v>1</v>
      </c>
      <c r="D47" s="276" t="s">
        <v>35</v>
      </c>
      <c r="E47" s="276" t="s">
        <v>241</v>
      </c>
      <c r="F47" s="279" t="s">
        <v>78</v>
      </c>
    </row>
    <row r="48" spans="1:6">
      <c r="A48" s="276" t="s">
        <v>517</v>
      </c>
      <c r="B48" s="279" t="s">
        <v>518</v>
      </c>
      <c r="C48" s="276">
        <v>1</v>
      </c>
      <c r="D48" s="276" t="s">
        <v>35</v>
      </c>
      <c r="E48" s="276" t="s">
        <v>241</v>
      </c>
      <c r="F48" s="279" t="s">
        <v>78</v>
      </c>
    </row>
    <row r="49" spans="1:6">
      <c r="A49" s="276" t="s">
        <v>411</v>
      </c>
      <c r="B49" s="279" t="s">
        <v>412</v>
      </c>
      <c r="C49" s="276">
        <v>0.5</v>
      </c>
      <c r="D49" s="276" t="s">
        <v>34</v>
      </c>
      <c r="E49" s="276" t="s">
        <v>376</v>
      </c>
      <c r="F49" s="279"/>
    </row>
    <row r="50" spans="1:6">
      <c r="A50" s="276" t="s">
        <v>413</v>
      </c>
      <c r="B50" s="279" t="s">
        <v>414</v>
      </c>
      <c r="C50" s="276">
        <v>0.5</v>
      </c>
      <c r="D50" s="276" t="s">
        <v>34</v>
      </c>
      <c r="E50" s="276" t="s">
        <v>376</v>
      </c>
      <c r="F50" s="279"/>
    </row>
    <row r="51" spans="1:6">
      <c r="A51" s="276" t="s">
        <v>485</v>
      </c>
      <c r="B51" s="279" t="s">
        <v>486</v>
      </c>
      <c r="C51" s="276">
        <v>1</v>
      </c>
      <c r="D51" s="276" t="s">
        <v>35</v>
      </c>
      <c r="E51" s="276" t="s">
        <v>376</v>
      </c>
      <c r="F51" s="279"/>
    </row>
    <row r="52" spans="1:6">
      <c r="A52" s="276" t="s">
        <v>487</v>
      </c>
      <c r="B52" s="279" t="s">
        <v>488</v>
      </c>
      <c r="C52" s="276">
        <v>1</v>
      </c>
      <c r="D52" s="276" t="s">
        <v>35</v>
      </c>
      <c r="E52" s="276" t="s">
        <v>376</v>
      </c>
      <c r="F52" s="279"/>
    </row>
    <row r="53" spans="1:6">
      <c r="A53" s="276" t="s">
        <v>489</v>
      </c>
      <c r="B53" s="279" t="s">
        <v>490</v>
      </c>
      <c r="C53" s="276">
        <v>1</v>
      </c>
      <c r="D53" s="276" t="s">
        <v>35</v>
      </c>
      <c r="E53" s="276" t="s">
        <v>376</v>
      </c>
      <c r="F53" s="279" t="s">
        <v>78</v>
      </c>
    </row>
    <row r="54" spans="1:6">
      <c r="A54" s="276" t="s">
        <v>491</v>
      </c>
      <c r="B54" s="279" t="s">
        <v>492</v>
      </c>
      <c r="C54" s="276">
        <v>1</v>
      </c>
      <c r="D54" s="276" t="s">
        <v>35</v>
      </c>
      <c r="E54" s="276" t="s">
        <v>376</v>
      </c>
      <c r="F54" s="279" t="s">
        <v>78</v>
      </c>
    </row>
    <row r="55" spans="1:6">
      <c r="A55" s="276" t="s">
        <v>519</v>
      </c>
      <c r="B55" s="279" t="s">
        <v>520</v>
      </c>
      <c r="C55" s="276">
        <v>1</v>
      </c>
      <c r="D55" s="276" t="s">
        <v>35</v>
      </c>
      <c r="E55" s="276" t="s">
        <v>376</v>
      </c>
      <c r="F55" s="279" t="s">
        <v>78</v>
      </c>
    </row>
    <row r="56" spans="1:6">
      <c r="A56" s="276" t="s">
        <v>521</v>
      </c>
      <c r="B56" s="279" t="s">
        <v>522</v>
      </c>
      <c r="C56" s="276">
        <v>1</v>
      </c>
      <c r="D56" s="276" t="s">
        <v>35</v>
      </c>
      <c r="E56" s="276" t="s">
        <v>376</v>
      </c>
      <c r="F56" s="279" t="s">
        <v>78</v>
      </c>
    </row>
    <row r="57" spans="1:6">
      <c r="A57" s="276" t="s">
        <v>523</v>
      </c>
      <c r="B57" s="279" t="s">
        <v>524</v>
      </c>
      <c r="C57" s="276">
        <v>1</v>
      </c>
      <c r="D57" s="276" t="s">
        <v>35</v>
      </c>
      <c r="E57" s="276" t="s">
        <v>86</v>
      </c>
      <c r="F57" s="279"/>
    </row>
    <row r="58" spans="1:6">
      <c r="A58" s="276" t="s">
        <v>525</v>
      </c>
      <c r="B58" s="279" t="s">
        <v>526</v>
      </c>
      <c r="C58" s="276">
        <v>1</v>
      </c>
      <c r="D58" s="276" t="s">
        <v>35</v>
      </c>
      <c r="E58" s="276" t="s">
        <v>86</v>
      </c>
      <c r="F58" s="279"/>
    </row>
    <row r="59" spans="1:6">
      <c r="A59" s="276" t="s">
        <v>527</v>
      </c>
      <c r="B59" s="279" t="s">
        <v>528</v>
      </c>
      <c r="C59" s="276">
        <v>1</v>
      </c>
      <c r="D59" s="276" t="s">
        <v>35</v>
      </c>
      <c r="E59" s="276" t="s">
        <v>241</v>
      </c>
      <c r="F59" s="279"/>
    </row>
    <row r="60" spans="1:6">
      <c r="A60" s="276" t="s">
        <v>529</v>
      </c>
      <c r="B60" s="279" t="s">
        <v>530</v>
      </c>
      <c r="C60" s="276">
        <v>1</v>
      </c>
      <c r="D60" s="276" t="s">
        <v>35</v>
      </c>
      <c r="E60" s="276" t="s">
        <v>241</v>
      </c>
      <c r="F60" s="279"/>
    </row>
    <row r="61" spans="1:6">
      <c r="A61" s="276" t="s">
        <v>531</v>
      </c>
      <c r="B61" s="279" t="s">
        <v>532</v>
      </c>
      <c r="C61" s="276">
        <v>1</v>
      </c>
      <c r="D61" s="276" t="s">
        <v>35</v>
      </c>
      <c r="E61" s="276" t="s">
        <v>376</v>
      </c>
      <c r="F61" s="279"/>
    </row>
    <row r="62" spans="1:6">
      <c r="A62" s="276" t="s">
        <v>533</v>
      </c>
      <c r="B62" s="279" t="s">
        <v>534</v>
      </c>
      <c r="C62" s="276">
        <v>1</v>
      </c>
      <c r="D62" s="276" t="s">
        <v>35</v>
      </c>
      <c r="E62" s="276" t="s">
        <v>376</v>
      </c>
      <c r="F62" s="279"/>
    </row>
    <row r="63" spans="1:6">
      <c r="A63" s="276" t="s">
        <v>197</v>
      </c>
      <c r="B63" s="279" t="s">
        <v>198</v>
      </c>
      <c r="C63" s="276">
        <v>1.5</v>
      </c>
      <c r="D63" s="276" t="s">
        <v>34</v>
      </c>
      <c r="E63" s="276" t="s">
        <v>86</v>
      </c>
      <c r="F63" s="279"/>
    </row>
    <row r="64" spans="1:6">
      <c r="A64" s="276" t="s">
        <v>199</v>
      </c>
      <c r="B64" s="279" t="s">
        <v>200</v>
      </c>
      <c r="C64" s="276">
        <v>1.5</v>
      </c>
      <c r="D64" s="276" t="s">
        <v>34</v>
      </c>
      <c r="E64" s="276" t="s">
        <v>86</v>
      </c>
      <c r="F64" s="279"/>
    </row>
    <row r="65" spans="1:6">
      <c r="A65" s="276" t="s">
        <v>84</v>
      </c>
      <c r="B65" s="279" t="s">
        <v>85</v>
      </c>
      <c r="C65" s="276">
        <v>0.5</v>
      </c>
      <c r="D65" s="276" t="s">
        <v>35</v>
      </c>
      <c r="E65" s="276" t="s">
        <v>86</v>
      </c>
      <c r="F65" s="279"/>
    </row>
    <row r="66" spans="1:6">
      <c r="A66" s="276" t="s">
        <v>87</v>
      </c>
      <c r="B66" s="279" t="s">
        <v>88</v>
      </c>
      <c r="C66" s="276">
        <v>0.5</v>
      </c>
      <c r="D66" s="276" t="s">
        <v>35</v>
      </c>
      <c r="E66" s="276" t="s">
        <v>86</v>
      </c>
      <c r="F66" s="279"/>
    </row>
    <row r="67" spans="1:6">
      <c r="A67" s="276" t="s">
        <v>89</v>
      </c>
      <c r="B67" s="279" t="s">
        <v>90</v>
      </c>
      <c r="C67" s="276">
        <v>1</v>
      </c>
      <c r="D67" s="276" t="s">
        <v>35</v>
      </c>
      <c r="E67" s="276" t="s">
        <v>86</v>
      </c>
      <c r="F67" s="276" t="s">
        <v>78</v>
      </c>
    </row>
    <row r="68" spans="1:6">
      <c r="A68" s="276" t="s">
        <v>91</v>
      </c>
      <c r="B68" s="279" t="s">
        <v>92</v>
      </c>
      <c r="C68" s="276">
        <v>1</v>
      </c>
      <c r="D68" s="276" t="s">
        <v>35</v>
      </c>
      <c r="E68" s="276" t="s">
        <v>86</v>
      </c>
      <c r="F68" s="276" t="s">
        <v>78</v>
      </c>
    </row>
    <row r="69" spans="1:6">
      <c r="A69" s="276" t="s">
        <v>93</v>
      </c>
      <c r="B69" s="279" t="s">
        <v>94</v>
      </c>
      <c r="C69" s="276">
        <v>1</v>
      </c>
      <c r="D69" s="276" t="s">
        <v>35</v>
      </c>
      <c r="E69" s="276" t="s">
        <v>86</v>
      </c>
      <c r="F69" s="276" t="s">
        <v>78</v>
      </c>
    </row>
    <row r="70" spans="1:6">
      <c r="A70" s="276" t="s">
        <v>95</v>
      </c>
      <c r="B70" s="279" t="s">
        <v>96</v>
      </c>
      <c r="C70" s="276">
        <v>1</v>
      </c>
      <c r="D70" s="276" t="s">
        <v>35</v>
      </c>
      <c r="E70" s="276" t="s">
        <v>86</v>
      </c>
      <c r="F70" s="276" t="s">
        <v>78</v>
      </c>
    </row>
    <row r="71" spans="1:6">
      <c r="A71" s="276" t="s">
        <v>334</v>
      </c>
      <c r="B71" s="279" t="s">
        <v>335</v>
      </c>
      <c r="C71" s="276">
        <v>1.5</v>
      </c>
      <c r="D71" s="276" t="s">
        <v>34</v>
      </c>
      <c r="E71" s="276" t="s">
        <v>241</v>
      </c>
      <c r="F71" s="279"/>
    </row>
    <row r="72" spans="1:6">
      <c r="A72" s="276" t="s">
        <v>336</v>
      </c>
      <c r="B72" s="279" t="s">
        <v>337</v>
      </c>
      <c r="C72" s="276">
        <v>1.5</v>
      </c>
      <c r="D72" s="276" t="s">
        <v>34</v>
      </c>
      <c r="E72" s="276" t="s">
        <v>241</v>
      </c>
      <c r="F72" s="279"/>
    </row>
    <row r="73" spans="1:6">
      <c r="A73" s="276" t="s">
        <v>239</v>
      </c>
      <c r="B73" s="279" t="s">
        <v>240</v>
      </c>
      <c r="C73" s="276">
        <v>1</v>
      </c>
      <c r="D73" s="276" t="s">
        <v>35</v>
      </c>
      <c r="E73" s="276" t="s">
        <v>241</v>
      </c>
      <c r="F73" s="276" t="s">
        <v>78</v>
      </c>
    </row>
    <row r="74" spans="1:6">
      <c r="A74" s="276" t="s">
        <v>242</v>
      </c>
      <c r="B74" s="279" t="s">
        <v>243</v>
      </c>
      <c r="C74" s="276">
        <v>1</v>
      </c>
      <c r="D74" s="276" t="s">
        <v>35</v>
      </c>
      <c r="E74" s="276" t="s">
        <v>241</v>
      </c>
      <c r="F74" s="276" t="s">
        <v>78</v>
      </c>
    </row>
    <row r="75" spans="1:6">
      <c r="A75" s="276" t="s">
        <v>244</v>
      </c>
      <c r="B75" s="279" t="s">
        <v>245</v>
      </c>
      <c r="C75" s="276">
        <v>1</v>
      </c>
      <c r="D75" s="276" t="s">
        <v>35</v>
      </c>
      <c r="E75" s="276" t="s">
        <v>241</v>
      </c>
      <c r="F75" s="276" t="s">
        <v>78</v>
      </c>
    </row>
    <row r="76" spans="1:6">
      <c r="A76" s="276" t="s">
        <v>246</v>
      </c>
      <c r="B76" s="279" t="s">
        <v>247</v>
      </c>
      <c r="C76" s="276">
        <v>1</v>
      </c>
      <c r="D76" s="276" t="s">
        <v>35</v>
      </c>
      <c r="E76" s="276" t="s">
        <v>241</v>
      </c>
      <c r="F76" s="276" t="s">
        <v>78</v>
      </c>
    </row>
    <row r="77" spans="1:6">
      <c r="A77" s="276" t="s">
        <v>374</v>
      </c>
      <c r="B77" s="279" t="s">
        <v>375</v>
      </c>
      <c r="C77" s="276">
        <v>1.5</v>
      </c>
      <c r="D77" s="276" t="s">
        <v>34</v>
      </c>
      <c r="E77" s="276" t="s">
        <v>376</v>
      </c>
      <c r="F77" s="279"/>
    </row>
    <row r="78" spans="1:6">
      <c r="A78" s="276" t="s">
        <v>377</v>
      </c>
      <c r="B78" s="279" t="s">
        <v>378</v>
      </c>
      <c r="C78" s="276">
        <v>1.5</v>
      </c>
      <c r="D78" s="276" t="s">
        <v>34</v>
      </c>
      <c r="E78" s="276" t="s">
        <v>376</v>
      </c>
      <c r="F78" s="279"/>
    </row>
    <row r="79" spans="1:6">
      <c r="A79" s="276" t="s">
        <v>423</v>
      </c>
      <c r="B79" s="279" t="s">
        <v>424</v>
      </c>
      <c r="C79" s="276">
        <v>1</v>
      </c>
      <c r="D79" s="276" t="s">
        <v>35</v>
      </c>
      <c r="E79" s="276" t="s">
        <v>376</v>
      </c>
      <c r="F79" s="276" t="s">
        <v>78</v>
      </c>
    </row>
    <row r="80" spans="1:6">
      <c r="A80" s="276" t="s">
        <v>425</v>
      </c>
      <c r="B80" s="279" t="s">
        <v>426</v>
      </c>
      <c r="C80" s="276">
        <v>1</v>
      </c>
      <c r="D80" s="276" t="s">
        <v>35</v>
      </c>
      <c r="E80" s="276" t="s">
        <v>376</v>
      </c>
      <c r="F80" s="276" t="s">
        <v>78</v>
      </c>
    </row>
    <row r="81" spans="1:6">
      <c r="A81" s="276" t="s">
        <v>427</v>
      </c>
      <c r="B81" s="279" t="s">
        <v>428</v>
      </c>
      <c r="C81" s="276">
        <v>1</v>
      </c>
      <c r="D81" s="276" t="s">
        <v>35</v>
      </c>
      <c r="E81" s="276" t="s">
        <v>376</v>
      </c>
      <c r="F81" s="276" t="s">
        <v>78</v>
      </c>
    </row>
    <row r="82" spans="1:6">
      <c r="A82" s="276" t="s">
        <v>429</v>
      </c>
      <c r="B82" s="279" t="s">
        <v>430</v>
      </c>
      <c r="C82" s="276">
        <v>1</v>
      </c>
      <c r="D82" s="276" t="s">
        <v>35</v>
      </c>
      <c r="E82" s="276" t="s">
        <v>376</v>
      </c>
      <c r="F82" s="276" t="s">
        <v>78</v>
      </c>
    </row>
    <row r="83" spans="1:6">
      <c r="A83" s="276" t="s">
        <v>219</v>
      </c>
      <c r="B83" s="279" t="s">
        <v>220</v>
      </c>
      <c r="C83" s="276">
        <v>0.5</v>
      </c>
      <c r="D83" s="276" t="s">
        <v>34</v>
      </c>
      <c r="E83" s="276" t="s">
        <v>86</v>
      </c>
      <c r="F83" s="279"/>
    </row>
    <row r="84" spans="1:6">
      <c r="A84" s="276" t="s">
        <v>221</v>
      </c>
      <c r="B84" s="279" t="s">
        <v>222</v>
      </c>
      <c r="C84" s="276">
        <v>0.5</v>
      </c>
      <c r="D84" s="276" t="s">
        <v>34</v>
      </c>
      <c r="E84" s="276" t="s">
        <v>86</v>
      </c>
      <c r="F84" s="279"/>
    </row>
    <row r="85" spans="1:6">
      <c r="A85" s="276" t="s">
        <v>223</v>
      </c>
      <c r="B85" s="279" t="s">
        <v>224</v>
      </c>
      <c r="C85" s="276">
        <v>0.5</v>
      </c>
      <c r="D85" s="276" t="s">
        <v>34</v>
      </c>
      <c r="E85" s="276" t="s">
        <v>86</v>
      </c>
      <c r="F85" s="279"/>
    </row>
    <row r="86" spans="1:6">
      <c r="A86" s="276" t="s">
        <v>225</v>
      </c>
      <c r="B86" s="279" t="s">
        <v>226</v>
      </c>
      <c r="C86" s="276">
        <v>0.5</v>
      </c>
      <c r="D86" s="276" t="s">
        <v>34</v>
      </c>
      <c r="E86" s="276" t="s">
        <v>86</v>
      </c>
      <c r="F86" s="279"/>
    </row>
    <row r="87" spans="1:6">
      <c r="A87" s="276" t="s">
        <v>129</v>
      </c>
      <c r="B87" s="279" t="s">
        <v>130</v>
      </c>
      <c r="C87" s="276">
        <v>1</v>
      </c>
      <c r="D87" s="276" t="s">
        <v>35</v>
      </c>
      <c r="E87" s="276" t="s">
        <v>86</v>
      </c>
      <c r="F87" s="276" t="s">
        <v>78</v>
      </c>
    </row>
    <row r="88" spans="1:6">
      <c r="A88" s="276" t="s">
        <v>131</v>
      </c>
      <c r="B88" s="279" t="s">
        <v>132</v>
      </c>
      <c r="C88" s="276">
        <v>1</v>
      </c>
      <c r="D88" s="276" t="s">
        <v>35</v>
      </c>
      <c r="E88" s="276" t="s">
        <v>86</v>
      </c>
      <c r="F88" s="276" t="s">
        <v>78</v>
      </c>
    </row>
    <row r="89" spans="1:6">
      <c r="A89" s="276" t="s">
        <v>133</v>
      </c>
      <c r="B89" s="279" t="s">
        <v>134</v>
      </c>
      <c r="C89" s="276">
        <v>1</v>
      </c>
      <c r="D89" s="276" t="s">
        <v>35</v>
      </c>
      <c r="E89" s="276" t="s">
        <v>86</v>
      </c>
      <c r="F89" s="276" t="s">
        <v>78</v>
      </c>
    </row>
    <row r="90" spans="1:6">
      <c r="A90" s="276" t="s">
        <v>135</v>
      </c>
      <c r="B90" s="279" t="s">
        <v>136</v>
      </c>
      <c r="C90" s="276">
        <v>1</v>
      </c>
      <c r="D90" s="276" t="s">
        <v>35</v>
      </c>
      <c r="E90" s="276" t="s">
        <v>86</v>
      </c>
      <c r="F90" s="276" t="s">
        <v>78</v>
      </c>
    </row>
    <row r="91" spans="1:6">
      <c r="A91" s="276" t="s">
        <v>137</v>
      </c>
      <c r="B91" s="279" t="s">
        <v>138</v>
      </c>
      <c r="C91" s="276">
        <v>1</v>
      </c>
      <c r="D91" s="276" t="s">
        <v>35</v>
      </c>
      <c r="E91" s="276" t="s">
        <v>86</v>
      </c>
      <c r="F91" s="276" t="s">
        <v>78</v>
      </c>
    </row>
    <row r="92" spans="1:6">
      <c r="A92" s="276" t="s">
        <v>139</v>
      </c>
      <c r="B92" s="279" t="s">
        <v>140</v>
      </c>
      <c r="C92" s="276">
        <v>1</v>
      </c>
      <c r="D92" s="276" t="s">
        <v>35</v>
      </c>
      <c r="E92" s="276" t="s">
        <v>86</v>
      </c>
      <c r="F92" s="276" t="s">
        <v>78</v>
      </c>
    </row>
    <row r="93" spans="1:6">
      <c r="A93" s="312" t="s">
        <v>565</v>
      </c>
      <c r="B93" s="313" t="s">
        <v>566</v>
      </c>
      <c r="C93" s="312">
        <v>1</v>
      </c>
      <c r="D93" s="312" t="s">
        <v>35</v>
      </c>
      <c r="E93" s="312" t="s">
        <v>86</v>
      </c>
      <c r="F93" s="312" t="s">
        <v>78</v>
      </c>
    </row>
    <row r="94" spans="1:6">
      <c r="A94" s="312" t="s">
        <v>567</v>
      </c>
      <c r="B94" s="313" t="s">
        <v>568</v>
      </c>
      <c r="C94" s="312">
        <v>1</v>
      </c>
      <c r="D94" s="312" t="s">
        <v>35</v>
      </c>
      <c r="E94" s="312" t="s">
        <v>86</v>
      </c>
      <c r="F94" s="312" t="s">
        <v>78</v>
      </c>
    </row>
    <row r="95" spans="1:6">
      <c r="A95" s="276" t="s">
        <v>358</v>
      </c>
      <c r="B95" s="279" t="s">
        <v>359</v>
      </c>
      <c r="C95" s="276">
        <v>0.5</v>
      </c>
      <c r="D95" s="276" t="s">
        <v>34</v>
      </c>
      <c r="E95" s="276" t="s">
        <v>241</v>
      </c>
      <c r="F95" s="279"/>
    </row>
    <row r="96" spans="1:6">
      <c r="A96" s="276" t="s">
        <v>360</v>
      </c>
      <c r="B96" s="279" t="s">
        <v>361</v>
      </c>
      <c r="C96" s="276">
        <v>0.5</v>
      </c>
      <c r="D96" s="276" t="s">
        <v>34</v>
      </c>
      <c r="E96" s="276" t="s">
        <v>241</v>
      </c>
      <c r="F96" s="279"/>
    </row>
    <row r="97" spans="1:6">
      <c r="A97" s="276" t="s">
        <v>362</v>
      </c>
      <c r="B97" s="279" t="s">
        <v>363</v>
      </c>
      <c r="C97" s="276">
        <v>0.5</v>
      </c>
      <c r="D97" s="276" t="s">
        <v>34</v>
      </c>
      <c r="E97" s="276" t="s">
        <v>241</v>
      </c>
      <c r="F97" s="279"/>
    </row>
    <row r="98" spans="1:6">
      <c r="A98" s="276" t="s">
        <v>364</v>
      </c>
      <c r="B98" s="279" t="s">
        <v>365</v>
      </c>
      <c r="C98" s="276">
        <v>0.5</v>
      </c>
      <c r="D98" s="276" t="s">
        <v>34</v>
      </c>
      <c r="E98" s="276" t="s">
        <v>241</v>
      </c>
      <c r="F98" s="279"/>
    </row>
    <row r="99" spans="1:6">
      <c r="A99" s="276" t="s">
        <v>276</v>
      </c>
      <c r="B99" s="279" t="s">
        <v>277</v>
      </c>
      <c r="C99" s="276">
        <v>1</v>
      </c>
      <c r="D99" s="276" t="s">
        <v>35</v>
      </c>
      <c r="E99" s="276" t="s">
        <v>241</v>
      </c>
      <c r="F99" s="279"/>
    </row>
    <row r="100" spans="1:6">
      <c r="A100" s="276" t="s">
        <v>278</v>
      </c>
      <c r="B100" s="279" t="s">
        <v>279</v>
      </c>
      <c r="C100" s="276">
        <v>1</v>
      </c>
      <c r="D100" s="276" t="s">
        <v>35</v>
      </c>
      <c r="E100" s="276" t="s">
        <v>241</v>
      </c>
      <c r="F100" s="276" t="s">
        <v>78</v>
      </c>
    </row>
    <row r="101" spans="1:6">
      <c r="A101" s="276" t="s">
        <v>280</v>
      </c>
      <c r="B101" s="279" t="s">
        <v>281</v>
      </c>
      <c r="C101" s="276">
        <v>1</v>
      </c>
      <c r="D101" s="276" t="s">
        <v>35</v>
      </c>
      <c r="E101" s="276" t="s">
        <v>241</v>
      </c>
      <c r="F101" s="276" t="s">
        <v>78</v>
      </c>
    </row>
    <row r="102" spans="1:6">
      <c r="A102" s="276" t="s">
        <v>282</v>
      </c>
      <c r="B102" s="279" t="s">
        <v>283</v>
      </c>
      <c r="C102" s="276">
        <v>1</v>
      </c>
      <c r="D102" s="276" t="s">
        <v>35</v>
      </c>
      <c r="E102" s="276" t="s">
        <v>241</v>
      </c>
      <c r="F102" s="276" t="s">
        <v>78</v>
      </c>
    </row>
    <row r="103" spans="1:6">
      <c r="A103" s="276" t="s">
        <v>284</v>
      </c>
      <c r="B103" s="279" t="s">
        <v>285</v>
      </c>
      <c r="C103" s="276">
        <v>1</v>
      </c>
      <c r="D103" s="276" t="s">
        <v>35</v>
      </c>
      <c r="E103" s="276" t="s">
        <v>241</v>
      </c>
      <c r="F103" s="276" t="s">
        <v>78</v>
      </c>
    </row>
    <row r="104" spans="1:6">
      <c r="A104" s="312" t="s">
        <v>569</v>
      </c>
      <c r="B104" s="313" t="s">
        <v>570</v>
      </c>
      <c r="C104" s="312">
        <v>1</v>
      </c>
      <c r="D104" s="312" t="s">
        <v>35</v>
      </c>
      <c r="E104" s="312" t="s">
        <v>241</v>
      </c>
      <c r="F104" s="312" t="s">
        <v>78</v>
      </c>
    </row>
    <row r="105" spans="1:6">
      <c r="A105" s="312" t="s">
        <v>571</v>
      </c>
      <c r="B105" s="313" t="s">
        <v>572</v>
      </c>
      <c r="C105" s="312">
        <v>1</v>
      </c>
      <c r="D105" s="312" t="s">
        <v>35</v>
      </c>
      <c r="E105" s="312" t="s">
        <v>241</v>
      </c>
      <c r="F105" s="312" t="s">
        <v>78</v>
      </c>
    </row>
    <row r="106" spans="1:6">
      <c r="A106" s="276" t="s">
        <v>399</v>
      </c>
      <c r="B106" s="279" t="s">
        <v>400</v>
      </c>
      <c r="C106" s="276">
        <v>0.5</v>
      </c>
      <c r="D106" s="276" t="s">
        <v>34</v>
      </c>
      <c r="E106" s="276" t="s">
        <v>376</v>
      </c>
      <c r="F106" s="280"/>
    </row>
    <row r="107" spans="1:6">
      <c r="A107" s="276" t="s">
        <v>401</v>
      </c>
      <c r="B107" s="279" t="s">
        <v>402</v>
      </c>
      <c r="C107" s="276">
        <v>0.5</v>
      </c>
      <c r="D107" s="276" t="s">
        <v>34</v>
      </c>
      <c r="E107" s="276" t="s">
        <v>376</v>
      </c>
      <c r="F107" s="280"/>
    </row>
    <row r="108" spans="1:6">
      <c r="A108" s="276" t="s">
        <v>403</v>
      </c>
      <c r="B108" s="279" t="s">
        <v>404</v>
      </c>
      <c r="C108" s="276">
        <v>0.5</v>
      </c>
      <c r="D108" s="276" t="s">
        <v>34</v>
      </c>
      <c r="E108" s="276" t="s">
        <v>376</v>
      </c>
      <c r="F108" s="279"/>
    </row>
    <row r="109" spans="1:6">
      <c r="A109" s="276" t="s">
        <v>405</v>
      </c>
      <c r="B109" s="279" t="s">
        <v>406</v>
      </c>
      <c r="C109" s="276">
        <v>0.5</v>
      </c>
      <c r="D109" s="276" t="s">
        <v>34</v>
      </c>
      <c r="E109" s="276" t="s">
        <v>376</v>
      </c>
      <c r="F109" s="279"/>
    </row>
    <row r="110" spans="1:6">
      <c r="A110" s="276" t="s">
        <v>455</v>
      </c>
      <c r="B110" s="279" t="s">
        <v>456</v>
      </c>
      <c r="C110" s="276">
        <v>1</v>
      </c>
      <c r="D110" s="276" t="s">
        <v>35</v>
      </c>
      <c r="E110" s="276" t="s">
        <v>376</v>
      </c>
      <c r="F110" s="279"/>
    </row>
    <row r="111" spans="1:6">
      <c r="A111" s="276" t="s">
        <v>457</v>
      </c>
      <c r="B111" s="279" t="s">
        <v>458</v>
      </c>
      <c r="C111" s="276">
        <v>1</v>
      </c>
      <c r="D111" s="276" t="s">
        <v>35</v>
      </c>
      <c r="E111" s="276" t="s">
        <v>376</v>
      </c>
      <c r="F111" s="276" t="s">
        <v>78</v>
      </c>
    </row>
    <row r="112" spans="1:6">
      <c r="A112" s="276" t="s">
        <v>459</v>
      </c>
      <c r="B112" s="279" t="s">
        <v>460</v>
      </c>
      <c r="C112" s="276">
        <v>1</v>
      </c>
      <c r="D112" s="276" t="s">
        <v>35</v>
      </c>
      <c r="E112" s="276" t="s">
        <v>376</v>
      </c>
      <c r="F112" s="276" t="s">
        <v>78</v>
      </c>
    </row>
    <row r="113" spans="1:6">
      <c r="A113" s="276" t="s">
        <v>461</v>
      </c>
      <c r="B113" s="279" t="s">
        <v>462</v>
      </c>
      <c r="C113" s="276">
        <v>1</v>
      </c>
      <c r="D113" s="276" t="s">
        <v>35</v>
      </c>
      <c r="E113" s="276" t="s">
        <v>376</v>
      </c>
      <c r="F113" s="276" t="s">
        <v>78</v>
      </c>
    </row>
    <row r="114" spans="1:6">
      <c r="A114" s="276" t="s">
        <v>463</v>
      </c>
      <c r="B114" s="279" t="s">
        <v>464</v>
      </c>
      <c r="C114" s="276">
        <v>1</v>
      </c>
      <c r="D114" s="276" t="s">
        <v>35</v>
      </c>
      <c r="E114" s="276" t="s">
        <v>376</v>
      </c>
      <c r="F114" s="276" t="s">
        <v>78</v>
      </c>
    </row>
    <row r="115" spans="1:6">
      <c r="A115" s="312" t="s">
        <v>573</v>
      </c>
      <c r="B115" s="313" t="s">
        <v>574</v>
      </c>
      <c r="C115" s="312">
        <v>1</v>
      </c>
      <c r="D115" s="312" t="s">
        <v>35</v>
      </c>
      <c r="E115" s="312" t="s">
        <v>376</v>
      </c>
      <c r="F115" s="312" t="s">
        <v>78</v>
      </c>
    </row>
    <row r="116" spans="1:6">
      <c r="A116" s="312" t="s">
        <v>575</v>
      </c>
      <c r="B116" s="313" t="s">
        <v>576</v>
      </c>
      <c r="C116" s="312">
        <v>1</v>
      </c>
      <c r="D116" s="312" t="s">
        <v>35</v>
      </c>
      <c r="E116" s="312" t="s">
        <v>376</v>
      </c>
      <c r="F116" s="312" t="s">
        <v>78</v>
      </c>
    </row>
    <row r="117" spans="1:6">
      <c r="A117" s="276" t="s">
        <v>205</v>
      </c>
      <c r="B117" s="279" t="s">
        <v>206</v>
      </c>
      <c r="C117" s="276">
        <v>1.5</v>
      </c>
      <c r="D117" s="276" t="s">
        <v>34</v>
      </c>
      <c r="E117" s="276" t="s">
        <v>86</v>
      </c>
      <c r="F117" s="279"/>
    </row>
    <row r="118" spans="1:6">
      <c r="A118" s="276" t="s">
        <v>207</v>
      </c>
      <c r="B118" s="279" t="s">
        <v>208</v>
      </c>
      <c r="C118" s="276">
        <v>0.5</v>
      </c>
      <c r="D118" s="276" t="s">
        <v>34</v>
      </c>
      <c r="E118" s="276" t="s">
        <v>86</v>
      </c>
      <c r="F118" s="279"/>
    </row>
    <row r="119" spans="1:6">
      <c r="A119" s="276" t="s">
        <v>209</v>
      </c>
      <c r="B119" s="279" t="s">
        <v>210</v>
      </c>
      <c r="C119" s="276">
        <v>1.5</v>
      </c>
      <c r="D119" s="276" t="s">
        <v>34</v>
      </c>
      <c r="E119" s="276" t="s">
        <v>86</v>
      </c>
      <c r="F119" s="279"/>
    </row>
    <row r="120" spans="1:6">
      <c r="A120" s="276" t="s">
        <v>73</v>
      </c>
      <c r="B120" s="279" t="s">
        <v>74</v>
      </c>
      <c r="C120" s="276">
        <v>0.5</v>
      </c>
      <c r="D120" s="276" t="s">
        <v>34</v>
      </c>
      <c r="E120" s="276" t="s">
        <v>86</v>
      </c>
      <c r="F120" s="279"/>
    </row>
    <row r="121" spans="1:6">
      <c r="A121" s="276" t="s">
        <v>105</v>
      </c>
      <c r="B121" s="279" t="s">
        <v>106</v>
      </c>
      <c r="C121" s="276">
        <v>1</v>
      </c>
      <c r="D121" s="276" t="s">
        <v>35</v>
      </c>
      <c r="E121" s="276" t="s">
        <v>86</v>
      </c>
      <c r="F121" s="280"/>
    </row>
    <row r="122" spans="1:6">
      <c r="A122" s="276" t="s">
        <v>107</v>
      </c>
      <c r="B122" s="279" t="s">
        <v>108</v>
      </c>
      <c r="C122" s="276">
        <v>1</v>
      </c>
      <c r="D122" s="276" t="s">
        <v>35</v>
      </c>
      <c r="E122" s="276" t="s">
        <v>86</v>
      </c>
      <c r="F122" s="280"/>
    </row>
    <row r="123" spans="1:6">
      <c r="A123" s="276" t="s">
        <v>109</v>
      </c>
      <c r="B123" s="279" t="s">
        <v>110</v>
      </c>
      <c r="C123" s="276">
        <v>1</v>
      </c>
      <c r="D123" s="276" t="s">
        <v>35</v>
      </c>
      <c r="E123" s="276" t="s">
        <v>86</v>
      </c>
      <c r="F123" s="280"/>
    </row>
    <row r="124" spans="1:6">
      <c r="A124" s="276" t="s">
        <v>111</v>
      </c>
      <c r="B124" s="279" t="s">
        <v>112</v>
      </c>
      <c r="C124" s="276">
        <v>1</v>
      </c>
      <c r="D124" s="276" t="s">
        <v>35</v>
      </c>
      <c r="E124" s="276" t="s">
        <v>86</v>
      </c>
      <c r="F124" s="279"/>
    </row>
    <row r="125" spans="1:6">
      <c r="A125" s="276" t="s">
        <v>113</v>
      </c>
      <c r="B125" s="279" t="s">
        <v>114</v>
      </c>
      <c r="C125" s="276">
        <v>1</v>
      </c>
      <c r="D125" s="276" t="s">
        <v>35</v>
      </c>
      <c r="E125" s="276" t="s">
        <v>86</v>
      </c>
      <c r="F125" s="276" t="s">
        <v>78</v>
      </c>
    </row>
    <row r="126" spans="1:6">
      <c r="A126" s="276" t="s">
        <v>115</v>
      </c>
      <c r="B126" s="279" t="s">
        <v>116</v>
      </c>
      <c r="C126" s="276">
        <v>1</v>
      </c>
      <c r="D126" s="276" t="s">
        <v>35</v>
      </c>
      <c r="E126" s="276" t="s">
        <v>86</v>
      </c>
      <c r="F126" s="276" t="s">
        <v>78</v>
      </c>
    </row>
    <row r="127" spans="1:6">
      <c r="A127" s="276" t="s">
        <v>117</v>
      </c>
      <c r="B127" s="279" t="s">
        <v>118</v>
      </c>
      <c r="C127" s="276">
        <v>0.5</v>
      </c>
      <c r="D127" s="276" t="s">
        <v>35</v>
      </c>
      <c r="E127" s="276" t="s">
        <v>86</v>
      </c>
      <c r="F127" s="279"/>
    </row>
    <row r="128" spans="1:6">
      <c r="A128" s="276" t="s">
        <v>119</v>
      </c>
      <c r="B128" s="279" t="s">
        <v>120</v>
      </c>
      <c r="C128" s="276">
        <v>0.5</v>
      </c>
      <c r="D128" s="276" t="s">
        <v>35</v>
      </c>
      <c r="E128" s="276" t="s">
        <v>86</v>
      </c>
      <c r="F128" s="279"/>
    </row>
    <row r="129" spans="1:6">
      <c r="A129" s="312" t="s">
        <v>577</v>
      </c>
      <c r="B129" s="313" t="s">
        <v>578</v>
      </c>
      <c r="C129" s="312">
        <v>0.5</v>
      </c>
      <c r="D129" s="312" t="s">
        <v>35</v>
      </c>
      <c r="E129" s="312" t="s">
        <v>86</v>
      </c>
      <c r="F129" s="313"/>
    </row>
    <row r="130" spans="1:6">
      <c r="A130" s="312" t="s">
        <v>579</v>
      </c>
      <c r="B130" s="313" t="s">
        <v>580</v>
      </c>
      <c r="C130" s="312">
        <v>0.5</v>
      </c>
      <c r="D130" s="312" t="s">
        <v>35</v>
      </c>
      <c r="E130" s="312" t="s">
        <v>86</v>
      </c>
      <c r="F130" s="313"/>
    </row>
    <row r="131" spans="1:6">
      <c r="A131" s="312" t="s">
        <v>581</v>
      </c>
      <c r="B131" s="313" t="s">
        <v>582</v>
      </c>
      <c r="C131" s="312">
        <v>1</v>
      </c>
      <c r="D131" s="312" t="s">
        <v>35</v>
      </c>
      <c r="E131" s="312" t="s">
        <v>86</v>
      </c>
      <c r="F131" s="313"/>
    </row>
    <row r="132" spans="1:6">
      <c r="A132" s="312" t="s">
        <v>583</v>
      </c>
      <c r="B132" s="313" t="s">
        <v>584</v>
      </c>
      <c r="C132" s="312">
        <v>1</v>
      </c>
      <c r="D132" s="312" t="s">
        <v>35</v>
      </c>
      <c r="E132" s="312" t="s">
        <v>86</v>
      </c>
      <c r="F132" s="313"/>
    </row>
    <row r="133" spans="1:6">
      <c r="A133" s="276" t="s">
        <v>342</v>
      </c>
      <c r="B133" s="279" t="s">
        <v>343</v>
      </c>
      <c r="C133" s="276">
        <v>1.5</v>
      </c>
      <c r="D133" s="276" t="s">
        <v>34</v>
      </c>
      <c r="E133" s="276" t="s">
        <v>241</v>
      </c>
      <c r="F133" s="279"/>
    </row>
    <row r="134" spans="1:6">
      <c r="A134" s="276" t="s">
        <v>344</v>
      </c>
      <c r="B134" s="279" t="s">
        <v>345</v>
      </c>
      <c r="C134" s="276">
        <v>0.5</v>
      </c>
      <c r="D134" s="276" t="s">
        <v>34</v>
      </c>
      <c r="E134" s="276" t="s">
        <v>241</v>
      </c>
      <c r="F134" s="279"/>
    </row>
    <row r="135" spans="1:6">
      <c r="A135" s="276" t="s">
        <v>346</v>
      </c>
      <c r="B135" s="279" t="s">
        <v>347</v>
      </c>
      <c r="C135" s="276">
        <v>1.5</v>
      </c>
      <c r="D135" s="276" t="s">
        <v>34</v>
      </c>
      <c r="E135" s="276" t="s">
        <v>241</v>
      </c>
      <c r="F135" s="279"/>
    </row>
    <row r="136" spans="1:6">
      <c r="A136" s="276" t="s">
        <v>348</v>
      </c>
      <c r="B136" s="279" t="s">
        <v>349</v>
      </c>
      <c r="C136" s="276">
        <v>0.5</v>
      </c>
      <c r="D136" s="276" t="s">
        <v>34</v>
      </c>
      <c r="E136" s="276" t="s">
        <v>241</v>
      </c>
      <c r="F136" s="279"/>
    </row>
    <row r="137" spans="1:6">
      <c r="A137" s="276" t="s">
        <v>248</v>
      </c>
      <c r="B137" s="279" t="s">
        <v>249</v>
      </c>
      <c r="C137" s="276">
        <v>1</v>
      </c>
      <c r="D137" s="276" t="s">
        <v>35</v>
      </c>
      <c r="E137" s="276" t="s">
        <v>241</v>
      </c>
      <c r="F137" s="279"/>
    </row>
    <row r="138" spans="1:6">
      <c r="A138" s="276" t="s">
        <v>250</v>
      </c>
      <c r="B138" s="279" t="s">
        <v>251</v>
      </c>
      <c r="C138" s="276">
        <v>1</v>
      </c>
      <c r="D138" s="276" t="s">
        <v>35</v>
      </c>
      <c r="E138" s="276" t="s">
        <v>241</v>
      </c>
      <c r="F138" s="279"/>
    </row>
    <row r="139" spans="1:6">
      <c r="A139" s="276" t="s">
        <v>252</v>
      </c>
      <c r="B139" s="279" t="s">
        <v>253</v>
      </c>
      <c r="C139" s="276">
        <v>1</v>
      </c>
      <c r="D139" s="276" t="s">
        <v>35</v>
      </c>
      <c r="E139" s="276" t="s">
        <v>241</v>
      </c>
      <c r="F139" s="279"/>
    </row>
    <row r="140" spans="1:6">
      <c r="A140" s="276" t="s">
        <v>254</v>
      </c>
      <c r="B140" s="279" t="s">
        <v>255</v>
      </c>
      <c r="C140" s="276">
        <v>1</v>
      </c>
      <c r="D140" s="276" t="s">
        <v>35</v>
      </c>
      <c r="E140" s="276" t="s">
        <v>241</v>
      </c>
      <c r="F140" s="279"/>
    </row>
    <row r="141" spans="1:6">
      <c r="A141" s="276" t="s">
        <v>256</v>
      </c>
      <c r="B141" s="279" t="s">
        <v>257</v>
      </c>
      <c r="C141" s="276">
        <v>1</v>
      </c>
      <c r="D141" s="276" t="s">
        <v>35</v>
      </c>
      <c r="E141" s="276" t="s">
        <v>241</v>
      </c>
      <c r="F141" s="276" t="s">
        <v>78</v>
      </c>
    </row>
    <row r="142" spans="1:6">
      <c r="A142" s="276" t="s">
        <v>258</v>
      </c>
      <c r="B142" s="279" t="s">
        <v>259</v>
      </c>
      <c r="C142" s="276">
        <v>1</v>
      </c>
      <c r="D142" s="276" t="s">
        <v>35</v>
      </c>
      <c r="E142" s="276" t="s">
        <v>241</v>
      </c>
      <c r="F142" s="276" t="s">
        <v>78</v>
      </c>
    </row>
    <row r="143" spans="1:6">
      <c r="A143" s="276" t="s">
        <v>260</v>
      </c>
      <c r="B143" s="279" t="s">
        <v>261</v>
      </c>
      <c r="C143" s="276">
        <v>0.5</v>
      </c>
      <c r="D143" s="276" t="s">
        <v>35</v>
      </c>
      <c r="E143" s="276" t="s">
        <v>241</v>
      </c>
      <c r="F143" s="279"/>
    </row>
    <row r="144" spans="1:6">
      <c r="A144" s="276" t="s">
        <v>262</v>
      </c>
      <c r="B144" s="279" t="s">
        <v>263</v>
      </c>
      <c r="C144" s="276">
        <v>0.5</v>
      </c>
      <c r="D144" s="276" t="s">
        <v>35</v>
      </c>
      <c r="E144" s="276" t="s">
        <v>241</v>
      </c>
      <c r="F144" s="279"/>
    </row>
    <row r="145" spans="1:8">
      <c r="A145" s="312" t="s">
        <v>585</v>
      </c>
      <c r="B145" s="313" t="s">
        <v>586</v>
      </c>
      <c r="C145" s="312">
        <v>0.5</v>
      </c>
      <c r="D145" s="312" t="s">
        <v>35</v>
      </c>
      <c r="E145" s="312" t="s">
        <v>241</v>
      </c>
      <c r="F145" s="313"/>
    </row>
    <row r="146" spans="1:8">
      <c r="A146" s="312" t="s">
        <v>587</v>
      </c>
      <c r="B146" s="313" t="s">
        <v>588</v>
      </c>
      <c r="C146" s="312">
        <v>0.5</v>
      </c>
      <c r="D146" s="312" t="s">
        <v>35</v>
      </c>
      <c r="E146" s="312" t="s">
        <v>241</v>
      </c>
      <c r="F146" s="313"/>
    </row>
    <row r="147" spans="1:8">
      <c r="A147" s="312" t="s">
        <v>589</v>
      </c>
      <c r="B147" s="313" t="s">
        <v>590</v>
      </c>
      <c r="C147" s="312">
        <v>1</v>
      </c>
      <c r="D147" s="312" t="s">
        <v>35</v>
      </c>
      <c r="E147" s="312" t="s">
        <v>241</v>
      </c>
      <c r="F147" s="313"/>
    </row>
    <row r="148" spans="1:8">
      <c r="A148" s="312" t="s">
        <v>591</v>
      </c>
      <c r="B148" s="313" t="s">
        <v>592</v>
      </c>
      <c r="C148" s="312">
        <v>1</v>
      </c>
      <c r="D148" s="312" t="s">
        <v>35</v>
      </c>
      <c r="E148" s="312" t="s">
        <v>241</v>
      </c>
      <c r="F148" s="313"/>
    </row>
    <row r="149" spans="1:8">
      <c r="A149" s="276" t="s">
        <v>383</v>
      </c>
      <c r="B149" s="279" t="s">
        <v>384</v>
      </c>
      <c r="C149" s="276">
        <v>1.5</v>
      </c>
      <c r="D149" s="276" t="s">
        <v>34</v>
      </c>
      <c r="E149" s="276" t="s">
        <v>376</v>
      </c>
      <c r="F149" s="279"/>
    </row>
    <row r="150" spans="1:8">
      <c r="A150" s="276" t="s">
        <v>385</v>
      </c>
      <c r="B150" s="279" t="s">
        <v>386</v>
      </c>
      <c r="C150" s="276">
        <v>0.5</v>
      </c>
      <c r="D150" s="276" t="s">
        <v>34</v>
      </c>
      <c r="E150" s="276" t="s">
        <v>376</v>
      </c>
      <c r="F150" s="279"/>
    </row>
    <row r="151" spans="1:8">
      <c r="A151" s="276" t="s">
        <v>387</v>
      </c>
      <c r="B151" s="279" t="s">
        <v>388</v>
      </c>
      <c r="C151" s="276">
        <v>1.5</v>
      </c>
      <c r="D151" s="276" t="s">
        <v>34</v>
      </c>
      <c r="E151" s="276" t="s">
        <v>376</v>
      </c>
      <c r="F151" s="280"/>
    </row>
    <row r="152" spans="1:8">
      <c r="A152" s="276" t="s">
        <v>389</v>
      </c>
      <c r="B152" s="279" t="s">
        <v>390</v>
      </c>
      <c r="C152" s="276">
        <v>0.5</v>
      </c>
      <c r="D152" s="276" t="s">
        <v>34</v>
      </c>
      <c r="E152" s="276" t="s">
        <v>376</v>
      </c>
      <c r="F152" s="280"/>
    </row>
    <row r="153" spans="1:8">
      <c r="A153" s="276" t="s">
        <v>431</v>
      </c>
      <c r="B153" s="279" t="s">
        <v>432</v>
      </c>
      <c r="C153" s="276">
        <v>1</v>
      </c>
      <c r="D153" s="276" t="s">
        <v>35</v>
      </c>
      <c r="E153" s="276" t="s">
        <v>376</v>
      </c>
      <c r="F153" s="279"/>
    </row>
    <row r="154" spans="1:8">
      <c r="A154" s="276" t="s">
        <v>433</v>
      </c>
      <c r="B154" s="279" t="s">
        <v>434</v>
      </c>
      <c r="C154" s="276">
        <v>1</v>
      </c>
      <c r="D154" s="276" t="s">
        <v>35</v>
      </c>
      <c r="E154" s="276" t="s">
        <v>376</v>
      </c>
      <c r="F154" s="279"/>
    </row>
    <row r="155" spans="1:8">
      <c r="A155" s="276" t="s">
        <v>435</v>
      </c>
      <c r="B155" s="279" t="s">
        <v>436</v>
      </c>
      <c r="C155" s="276">
        <v>0.5</v>
      </c>
      <c r="D155" s="276" t="s">
        <v>35</v>
      </c>
      <c r="E155" s="276" t="s">
        <v>376</v>
      </c>
      <c r="F155" s="279"/>
    </row>
    <row r="156" spans="1:8">
      <c r="A156" s="276" t="s">
        <v>437</v>
      </c>
      <c r="B156" s="279" t="s">
        <v>438</v>
      </c>
      <c r="C156" s="276">
        <v>0.5</v>
      </c>
      <c r="D156" s="276" t="s">
        <v>35</v>
      </c>
      <c r="E156" s="276" t="s">
        <v>376</v>
      </c>
      <c r="F156" s="279"/>
    </row>
    <row r="157" spans="1:8">
      <c r="A157" s="276" t="s">
        <v>439</v>
      </c>
      <c r="B157" s="279" t="s">
        <v>440</v>
      </c>
      <c r="C157" s="276">
        <v>1</v>
      </c>
      <c r="D157" s="276" t="s">
        <v>35</v>
      </c>
      <c r="E157" s="276" t="s">
        <v>376</v>
      </c>
      <c r="F157" s="276" t="s">
        <v>78</v>
      </c>
      <c r="G157" s="266"/>
      <c r="H157" s="266"/>
    </row>
    <row r="158" spans="1:8">
      <c r="A158" s="276" t="s">
        <v>441</v>
      </c>
      <c r="B158" s="279" t="s">
        <v>442</v>
      </c>
      <c r="C158" s="276">
        <v>1</v>
      </c>
      <c r="D158" s="276" t="s">
        <v>35</v>
      </c>
      <c r="E158" s="276" t="s">
        <v>376</v>
      </c>
      <c r="F158" s="276" t="s">
        <v>78</v>
      </c>
      <c r="G158" s="266"/>
      <c r="H158" s="266"/>
    </row>
    <row r="159" spans="1:8">
      <c r="A159" s="276" t="s">
        <v>535</v>
      </c>
      <c r="B159" s="279" t="s">
        <v>536</v>
      </c>
      <c r="C159" s="276">
        <v>1</v>
      </c>
      <c r="D159" s="276" t="s">
        <v>35</v>
      </c>
      <c r="E159" s="276" t="s">
        <v>376</v>
      </c>
      <c r="F159" s="276"/>
      <c r="G159" s="266"/>
      <c r="H159" s="266"/>
    </row>
    <row r="160" spans="1:8">
      <c r="A160" s="276" t="s">
        <v>537</v>
      </c>
      <c r="B160" s="279" t="s">
        <v>538</v>
      </c>
      <c r="C160" s="276">
        <v>1</v>
      </c>
      <c r="D160" s="276" t="s">
        <v>35</v>
      </c>
      <c r="E160" s="276" t="s">
        <v>376</v>
      </c>
      <c r="F160" s="276"/>
      <c r="G160" s="266"/>
      <c r="H160" s="266"/>
    </row>
    <row r="161" spans="1:8">
      <c r="A161" s="312" t="s">
        <v>593</v>
      </c>
      <c r="B161" s="313" t="s">
        <v>594</v>
      </c>
      <c r="C161" s="312">
        <v>0.5</v>
      </c>
      <c r="D161" s="312" t="s">
        <v>35</v>
      </c>
      <c r="E161" s="312" t="s">
        <v>376</v>
      </c>
      <c r="F161" s="312"/>
      <c r="G161" s="266"/>
      <c r="H161" s="266"/>
    </row>
    <row r="162" spans="1:8">
      <c r="A162" s="312" t="s">
        <v>595</v>
      </c>
      <c r="B162" s="313" t="s">
        <v>596</v>
      </c>
      <c r="C162" s="312">
        <v>0.5</v>
      </c>
      <c r="D162" s="312" t="s">
        <v>35</v>
      </c>
      <c r="E162" s="312" t="s">
        <v>376</v>
      </c>
      <c r="F162" s="312"/>
      <c r="G162" s="266"/>
      <c r="H162" s="266"/>
    </row>
    <row r="163" spans="1:8">
      <c r="A163" s="312" t="s">
        <v>597</v>
      </c>
      <c r="B163" s="313" t="s">
        <v>598</v>
      </c>
      <c r="C163" s="312">
        <v>1</v>
      </c>
      <c r="D163" s="312" t="s">
        <v>35</v>
      </c>
      <c r="E163" s="312" t="s">
        <v>376</v>
      </c>
      <c r="F163" s="312"/>
      <c r="G163" s="266"/>
      <c r="H163" s="266"/>
    </row>
    <row r="164" spans="1:8">
      <c r="A164" s="312" t="s">
        <v>599</v>
      </c>
      <c r="B164" s="313" t="s">
        <v>600</v>
      </c>
      <c r="C164" s="312">
        <v>1</v>
      </c>
      <c r="D164" s="312" t="s">
        <v>35</v>
      </c>
      <c r="E164" s="312" t="s">
        <v>376</v>
      </c>
      <c r="F164" s="312"/>
      <c r="G164" s="266"/>
      <c r="H164" s="266"/>
    </row>
    <row r="165" spans="1:8">
      <c r="A165" s="276" t="s">
        <v>227</v>
      </c>
      <c r="B165" s="279" t="s">
        <v>228</v>
      </c>
      <c r="C165" s="276">
        <v>1</v>
      </c>
      <c r="D165" s="276" t="s">
        <v>34</v>
      </c>
      <c r="E165" s="276" t="s">
        <v>86</v>
      </c>
      <c r="F165" s="279"/>
    </row>
    <row r="166" spans="1:8">
      <c r="A166" s="276" t="s">
        <v>229</v>
      </c>
      <c r="B166" s="279" t="s">
        <v>230</v>
      </c>
      <c r="C166" s="276">
        <v>1</v>
      </c>
      <c r="D166" s="276" t="s">
        <v>34</v>
      </c>
      <c r="E166" s="276" t="s">
        <v>86</v>
      </c>
      <c r="F166" s="279"/>
    </row>
    <row r="167" spans="1:8">
      <c r="A167" s="276" t="s">
        <v>141</v>
      </c>
      <c r="B167" s="279" t="s">
        <v>142</v>
      </c>
      <c r="C167" s="276">
        <v>0.5</v>
      </c>
      <c r="D167" s="276" t="s">
        <v>35</v>
      </c>
      <c r="E167" s="276" t="s">
        <v>86</v>
      </c>
      <c r="F167" s="279"/>
    </row>
    <row r="168" spans="1:8">
      <c r="A168" s="276" t="s">
        <v>143</v>
      </c>
      <c r="B168" s="279" t="s">
        <v>144</v>
      </c>
      <c r="C168" s="276">
        <v>0.5</v>
      </c>
      <c r="D168" s="276" t="s">
        <v>35</v>
      </c>
      <c r="E168" s="276" t="s">
        <v>86</v>
      </c>
      <c r="F168" s="279"/>
    </row>
    <row r="169" spans="1:8">
      <c r="A169" s="276" t="s">
        <v>145</v>
      </c>
      <c r="B169" s="279" t="s">
        <v>146</v>
      </c>
      <c r="C169" s="276">
        <v>0.5</v>
      </c>
      <c r="D169" s="276" t="s">
        <v>35</v>
      </c>
      <c r="E169" s="276" t="s">
        <v>86</v>
      </c>
      <c r="F169" s="279"/>
    </row>
    <row r="170" spans="1:8">
      <c r="A170" s="276" t="s">
        <v>147</v>
      </c>
      <c r="B170" s="279" t="s">
        <v>148</v>
      </c>
      <c r="C170" s="276">
        <v>0.5</v>
      </c>
      <c r="D170" s="276" t="s">
        <v>35</v>
      </c>
      <c r="E170" s="276" t="s">
        <v>86</v>
      </c>
      <c r="F170" s="279"/>
    </row>
    <row r="171" spans="1:8">
      <c r="A171" s="276" t="s">
        <v>149</v>
      </c>
      <c r="B171" s="279" t="s">
        <v>150</v>
      </c>
      <c r="C171" s="276">
        <v>0.5</v>
      </c>
      <c r="D171" s="276" t="s">
        <v>35</v>
      </c>
      <c r="E171" s="276" t="s">
        <v>86</v>
      </c>
      <c r="F171" s="279"/>
    </row>
    <row r="172" spans="1:8">
      <c r="A172" s="276" t="s">
        <v>151</v>
      </c>
      <c r="B172" s="279" t="s">
        <v>152</v>
      </c>
      <c r="C172" s="276">
        <v>0.5</v>
      </c>
      <c r="D172" s="276" t="s">
        <v>35</v>
      </c>
      <c r="E172" s="276" t="s">
        <v>86</v>
      </c>
      <c r="F172" s="279"/>
    </row>
    <row r="173" spans="1:8">
      <c r="A173" s="276" t="s">
        <v>153</v>
      </c>
      <c r="B173" s="279" t="s">
        <v>154</v>
      </c>
      <c r="C173" s="276">
        <v>0.5</v>
      </c>
      <c r="D173" s="276" t="s">
        <v>35</v>
      </c>
      <c r="E173" s="276" t="s">
        <v>86</v>
      </c>
      <c r="F173" s="279"/>
    </row>
    <row r="174" spans="1:8">
      <c r="A174" s="276" t="s">
        <v>155</v>
      </c>
      <c r="B174" s="279" t="s">
        <v>156</v>
      </c>
      <c r="C174" s="276">
        <v>0.5</v>
      </c>
      <c r="D174" s="276" t="s">
        <v>35</v>
      </c>
      <c r="E174" s="276" t="s">
        <v>86</v>
      </c>
      <c r="F174" s="279"/>
    </row>
    <row r="175" spans="1:8">
      <c r="A175" s="276" t="s">
        <v>157</v>
      </c>
      <c r="B175" s="279" t="s">
        <v>158</v>
      </c>
      <c r="C175" s="276">
        <v>1</v>
      </c>
      <c r="D175" s="276" t="s">
        <v>35</v>
      </c>
      <c r="E175" s="276" t="s">
        <v>86</v>
      </c>
      <c r="F175" s="276" t="s">
        <v>78</v>
      </c>
    </row>
    <row r="176" spans="1:8">
      <c r="A176" s="276" t="s">
        <v>159</v>
      </c>
      <c r="B176" s="279" t="s">
        <v>160</v>
      </c>
      <c r="C176" s="276">
        <v>1</v>
      </c>
      <c r="D176" s="276" t="s">
        <v>35</v>
      </c>
      <c r="E176" s="276" t="s">
        <v>86</v>
      </c>
      <c r="F176" s="276" t="s">
        <v>78</v>
      </c>
    </row>
    <row r="177" spans="1:6">
      <c r="A177" s="276" t="s">
        <v>161</v>
      </c>
      <c r="B177" s="279" t="s">
        <v>162</v>
      </c>
      <c r="C177" s="276">
        <v>1</v>
      </c>
      <c r="D177" s="276" t="s">
        <v>35</v>
      </c>
      <c r="E177" s="276" t="s">
        <v>86</v>
      </c>
      <c r="F177" s="276" t="s">
        <v>78</v>
      </c>
    </row>
    <row r="178" spans="1:6">
      <c r="A178" s="276" t="s">
        <v>163</v>
      </c>
      <c r="B178" s="279" t="s">
        <v>164</v>
      </c>
      <c r="C178" s="276">
        <v>1</v>
      </c>
      <c r="D178" s="276" t="s">
        <v>35</v>
      </c>
      <c r="E178" s="276" t="s">
        <v>86</v>
      </c>
      <c r="F178" s="276" t="s">
        <v>78</v>
      </c>
    </row>
    <row r="179" spans="1:6">
      <c r="A179" s="276" t="s">
        <v>165</v>
      </c>
      <c r="B179" s="279" t="s">
        <v>166</v>
      </c>
      <c r="C179" s="276">
        <v>1</v>
      </c>
      <c r="D179" s="276" t="s">
        <v>35</v>
      </c>
      <c r="E179" s="276" t="s">
        <v>86</v>
      </c>
      <c r="F179" s="276" t="s">
        <v>78</v>
      </c>
    </row>
    <row r="180" spans="1:6">
      <c r="A180" s="276" t="s">
        <v>167</v>
      </c>
      <c r="B180" s="279" t="s">
        <v>168</v>
      </c>
      <c r="C180" s="276">
        <v>1</v>
      </c>
      <c r="D180" s="276" t="s">
        <v>35</v>
      </c>
      <c r="E180" s="276" t="s">
        <v>86</v>
      </c>
      <c r="F180" s="276" t="s">
        <v>78</v>
      </c>
    </row>
    <row r="181" spans="1:6">
      <c r="A181" s="276" t="s">
        <v>169</v>
      </c>
      <c r="B181" s="279" t="s">
        <v>170</v>
      </c>
      <c r="C181" s="276">
        <v>1</v>
      </c>
      <c r="D181" s="276" t="s">
        <v>35</v>
      </c>
      <c r="E181" s="276" t="s">
        <v>86</v>
      </c>
      <c r="F181" s="276" t="s">
        <v>78</v>
      </c>
    </row>
    <row r="182" spans="1:6">
      <c r="A182" s="276" t="s">
        <v>171</v>
      </c>
      <c r="B182" s="279" t="s">
        <v>172</v>
      </c>
      <c r="C182" s="276">
        <v>1</v>
      </c>
      <c r="D182" s="276" t="s">
        <v>35</v>
      </c>
      <c r="E182" s="276" t="s">
        <v>86</v>
      </c>
      <c r="F182" s="276" t="s">
        <v>78</v>
      </c>
    </row>
    <row r="183" spans="1:6">
      <c r="A183" s="276" t="s">
        <v>539</v>
      </c>
      <c r="B183" s="279" t="s">
        <v>540</v>
      </c>
      <c r="C183" s="276">
        <v>1</v>
      </c>
      <c r="D183" s="276" t="s">
        <v>35</v>
      </c>
      <c r="E183" s="276" t="s">
        <v>86</v>
      </c>
      <c r="F183" s="276" t="s">
        <v>78</v>
      </c>
    </row>
    <row r="184" spans="1:6">
      <c r="A184" s="276" t="s">
        <v>541</v>
      </c>
      <c r="B184" s="279" t="s">
        <v>542</v>
      </c>
      <c r="C184" s="276">
        <v>1</v>
      </c>
      <c r="D184" s="276" t="s">
        <v>35</v>
      </c>
      <c r="E184" s="276" t="s">
        <v>86</v>
      </c>
      <c r="F184" s="276" t="s">
        <v>78</v>
      </c>
    </row>
    <row r="185" spans="1:6">
      <c r="A185" s="276" t="s">
        <v>366</v>
      </c>
      <c r="B185" s="279" t="s">
        <v>367</v>
      </c>
      <c r="C185" s="276">
        <v>1</v>
      </c>
      <c r="D185" s="276" t="s">
        <v>34</v>
      </c>
      <c r="E185" s="276" t="s">
        <v>241</v>
      </c>
      <c r="F185" s="279"/>
    </row>
    <row r="186" spans="1:6">
      <c r="A186" s="276" t="s">
        <v>368</v>
      </c>
      <c r="B186" s="279" t="s">
        <v>369</v>
      </c>
      <c r="C186" s="276">
        <v>1</v>
      </c>
      <c r="D186" s="276" t="s">
        <v>34</v>
      </c>
      <c r="E186" s="276" t="s">
        <v>241</v>
      </c>
      <c r="F186" s="279"/>
    </row>
    <row r="187" spans="1:6">
      <c r="A187" s="276" t="s">
        <v>286</v>
      </c>
      <c r="B187" s="279" t="s">
        <v>287</v>
      </c>
      <c r="C187" s="276">
        <v>0.5</v>
      </c>
      <c r="D187" s="276" t="s">
        <v>35</v>
      </c>
      <c r="E187" s="276" t="s">
        <v>241</v>
      </c>
      <c r="F187" s="276" t="s">
        <v>78</v>
      </c>
    </row>
    <row r="188" spans="1:6">
      <c r="A188" s="276" t="s">
        <v>288</v>
      </c>
      <c r="B188" s="279" t="s">
        <v>289</v>
      </c>
      <c r="C188" s="276">
        <v>0.5</v>
      </c>
      <c r="D188" s="276" t="s">
        <v>35</v>
      </c>
      <c r="E188" s="276" t="s">
        <v>241</v>
      </c>
      <c r="F188" s="276" t="s">
        <v>78</v>
      </c>
    </row>
    <row r="189" spans="1:6">
      <c r="A189" s="276" t="s">
        <v>290</v>
      </c>
      <c r="B189" s="279" t="s">
        <v>291</v>
      </c>
      <c r="C189" s="276">
        <v>0.5</v>
      </c>
      <c r="D189" s="276" t="s">
        <v>35</v>
      </c>
      <c r="E189" s="276" t="s">
        <v>241</v>
      </c>
      <c r="F189" s="279"/>
    </row>
    <row r="190" spans="1:6">
      <c r="A190" s="276" t="s">
        <v>292</v>
      </c>
      <c r="B190" s="279" t="s">
        <v>293</v>
      </c>
      <c r="C190" s="276">
        <v>0.5</v>
      </c>
      <c r="D190" s="276" t="s">
        <v>35</v>
      </c>
      <c r="E190" s="276" t="s">
        <v>241</v>
      </c>
      <c r="F190" s="279"/>
    </row>
    <row r="191" spans="1:6">
      <c r="A191" s="276" t="s">
        <v>294</v>
      </c>
      <c r="B191" s="279" t="s">
        <v>295</v>
      </c>
      <c r="C191" s="276">
        <v>1</v>
      </c>
      <c r="D191" s="276" t="s">
        <v>35</v>
      </c>
      <c r="E191" s="276" t="s">
        <v>241</v>
      </c>
      <c r="F191" s="279"/>
    </row>
    <row r="192" spans="1:6">
      <c r="A192" s="276" t="s">
        <v>296</v>
      </c>
      <c r="B192" s="279" t="s">
        <v>297</v>
      </c>
      <c r="C192" s="276">
        <v>1</v>
      </c>
      <c r="D192" s="276" t="s">
        <v>35</v>
      </c>
      <c r="E192" s="276" t="s">
        <v>241</v>
      </c>
      <c r="F192" s="276" t="s">
        <v>78</v>
      </c>
    </row>
    <row r="193" spans="1:6">
      <c r="A193" s="276" t="s">
        <v>298</v>
      </c>
      <c r="B193" s="279" t="s">
        <v>299</v>
      </c>
      <c r="C193" s="276">
        <v>1</v>
      </c>
      <c r="D193" s="276" t="s">
        <v>35</v>
      </c>
      <c r="E193" s="276" t="s">
        <v>241</v>
      </c>
      <c r="F193" s="276" t="s">
        <v>78</v>
      </c>
    </row>
    <row r="194" spans="1:6">
      <c r="A194" s="276" t="s">
        <v>300</v>
      </c>
      <c r="B194" s="279" t="s">
        <v>301</v>
      </c>
      <c r="C194" s="276">
        <v>1</v>
      </c>
      <c r="D194" s="276" t="s">
        <v>35</v>
      </c>
      <c r="E194" s="276" t="s">
        <v>241</v>
      </c>
      <c r="F194" s="276" t="s">
        <v>78</v>
      </c>
    </row>
    <row r="195" spans="1:6">
      <c r="A195" s="276" t="s">
        <v>302</v>
      </c>
      <c r="B195" s="279" t="s">
        <v>303</v>
      </c>
      <c r="C195" s="276">
        <v>1</v>
      </c>
      <c r="D195" s="276" t="s">
        <v>35</v>
      </c>
      <c r="E195" s="276" t="s">
        <v>241</v>
      </c>
      <c r="F195" s="276" t="s">
        <v>78</v>
      </c>
    </row>
    <row r="196" spans="1:6">
      <c r="A196" s="276" t="s">
        <v>304</v>
      </c>
      <c r="B196" s="279" t="s">
        <v>305</v>
      </c>
      <c r="C196" s="276">
        <v>1</v>
      </c>
      <c r="D196" s="276" t="s">
        <v>35</v>
      </c>
      <c r="E196" s="276" t="s">
        <v>241</v>
      </c>
      <c r="F196" s="276" t="s">
        <v>78</v>
      </c>
    </row>
    <row r="197" spans="1:6">
      <c r="A197" s="276" t="s">
        <v>306</v>
      </c>
      <c r="B197" s="279" t="s">
        <v>307</v>
      </c>
      <c r="C197" s="276">
        <v>1</v>
      </c>
      <c r="D197" s="276" t="s">
        <v>35</v>
      </c>
      <c r="E197" s="276" t="s">
        <v>241</v>
      </c>
      <c r="F197" s="276" t="s">
        <v>78</v>
      </c>
    </row>
    <row r="198" spans="1:6">
      <c r="A198" s="276" t="s">
        <v>308</v>
      </c>
      <c r="B198" s="279" t="s">
        <v>309</v>
      </c>
      <c r="C198" s="276">
        <v>1</v>
      </c>
      <c r="D198" s="276" t="s">
        <v>35</v>
      </c>
      <c r="E198" s="276" t="s">
        <v>241</v>
      </c>
      <c r="F198" s="276" t="s">
        <v>78</v>
      </c>
    </row>
    <row r="199" spans="1:6">
      <c r="A199" s="276" t="s">
        <v>310</v>
      </c>
      <c r="B199" s="279" t="s">
        <v>311</v>
      </c>
      <c r="C199" s="276">
        <v>1</v>
      </c>
      <c r="D199" s="276" t="s">
        <v>35</v>
      </c>
      <c r="E199" s="276" t="s">
        <v>241</v>
      </c>
      <c r="F199" s="276" t="s">
        <v>78</v>
      </c>
    </row>
    <row r="200" spans="1:6">
      <c r="A200" s="276" t="s">
        <v>543</v>
      </c>
      <c r="B200" s="279" t="s">
        <v>544</v>
      </c>
      <c r="C200" s="276">
        <v>1</v>
      </c>
      <c r="D200" s="276" t="s">
        <v>35</v>
      </c>
      <c r="E200" s="276" t="s">
        <v>241</v>
      </c>
      <c r="F200" s="276" t="s">
        <v>78</v>
      </c>
    </row>
    <row r="201" spans="1:6">
      <c r="A201" s="276" t="s">
        <v>545</v>
      </c>
      <c r="B201" s="279" t="s">
        <v>546</v>
      </c>
      <c r="C201" s="276">
        <v>1</v>
      </c>
      <c r="D201" s="276" t="s">
        <v>35</v>
      </c>
      <c r="E201" s="276" t="s">
        <v>241</v>
      </c>
      <c r="F201" s="276" t="s">
        <v>78</v>
      </c>
    </row>
    <row r="202" spans="1:6">
      <c r="A202" s="276" t="s">
        <v>407</v>
      </c>
      <c r="B202" s="279" t="s">
        <v>408</v>
      </c>
      <c r="C202" s="276">
        <v>1</v>
      </c>
      <c r="D202" s="276" t="s">
        <v>34</v>
      </c>
      <c r="E202" s="276" t="s">
        <v>376</v>
      </c>
      <c r="F202" s="279"/>
    </row>
    <row r="203" spans="1:6">
      <c r="A203" s="276" t="s">
        <v>409</v>
      </c>
      <c r="B203" s="279" t="s">
        <v>410</v>
      </c>
      <c r="C203" s="276">
        <v>1</v>
      </c>
      <c r="D203" s="276" t="s">
        <v>34</v>
      </c>
      <c r="E203" s="276" t="s">
        <v>376</v>
      </c>
      <c r="F203" s="279"/>
    </row>
    <row r="204" spans="1:6">
      <c r="A204" s="276" t="s">
        <v>465</v>
      </c>
      <c r="B204" s="279" t="s">
        <v>466</v>
      </c>
      <c r="C204" s="276">
        <v>1</v>
      </c>
      <c r="D204" s="276" t="s">
        <v>35</v>
      </c>
      <c r="E204" s="276" t="s">
        <v>376</v>
      </c>
      <c r="F204" s="276" t="s">
        <v>78</v>
      </c>
    </row>
    <row r="205" spans="1:6">
      <c r="A205" s="276" t="s">
        <v>467</v>
      </c>
      <c r="B205" s="279" t="s">
        <v>468</v>
      </c>
      <c r="C205" s="276">
        <v>1</v>
      </c>
      <c r="D205" s="276" t="s">
        <v>35</v>
      </c>
      <c r="E205" s="276" t="s">
        <v>376</v>
      </c>
      <c r="F205" s="276" t="s">
        <v>78</v>
      </c>
    </row>
    <row r="206" spans="1:6">
      <c r="A206" s="276" t="s">
        <v>469</v>
      </c>
      <c r="B206" s="279" t="s">
        <v>470</v>
      </c>
      <c r="C206" s="276">
        <v>0.5</v>
      </c>
      <c r="D206" s="276" t="s">
        <v>35</v>
      </c>
      <c r="E206" s="276" t="s">
        <v>376</v>
      </c>
      <c r="F206" s="279"/>
    </row>
    <row r="207" spans="1:6">
      <c r="A207" s="276" t="s">
        <v>471</v>
      </c>
      <c r="B207" s="279" t="s">
        <v>472</v>
      </c>
      <c r="C207" s="276">
        <v>0.5</v>
      </c>
      <c r="D207" s="276" t="s">
        <v>35</v>
      </c>
      <c r="E207" s="276" t="s">
        <v>376</v>
      </c>
      <c r="F207" s="279"/>
    </row>
    <row r="208" spans="1:6">
      <c r="A208" s="276" t="s">
        <v>473</v>
      </c>
      <c r="B208" s="279" t="s">
        <v>474</v>
      </c>
      <c r="C208" s="276">
        <v>1</v>
      </c>
      <c r="D208" s="276" t="s">
        <v>35</v>
      </c>
      <c r="E208" s="276" t="s">
        <v>376</v>
      </c>
      <c r="F208" s="276" t="s">
        <v>78</v>
      </c>
    </row>
    <row r="209" spans="1:6">
      <c r="A209" s="276" t="s">
        <v>475</v>
      </c>
      <c r="B209" s="279" t="s">
        <v>476</v>
      </c>
      <c r="C209" s="276">
        <v>1</v>
      </c>
      <c r="D209" s="276" t="s">
        <v>35</v>
      </c>
      <c r="E209" s="276" t="s">
        <v>376</v>
      </c>
      <c r="F209" s="276" t="s">
        <v>78</v>
      </c>
    </row>
    <row r="210" spans="1:6">
      <c r="A210" s="276" t="s">
        <v>477</v>
      </c>
      <c r="B210" s="279" t="s">
        <v>478</v>
      </c>
      <c r="C210" s="276">
        <v>1</v>
      </c>
      <c r="D210" s="276" t="s">
        <v>35</v>
      </c>
      <c r="E210" s="276" t="s">
        <v>376</v>
      </c>
      <c r="F210" s="276" t="s">
        <v>78</v>
      </c>
    </row>
    <row r="211" spans="1:6">
      <c r="A211" s="276" t="s">
        <v>479</v>
      </c>
      <c r="B211" s="279" t="s">
        <v>480</v>
      </c>
      <c r="C211" s="276">
        <v>1</v>
      </c>
      <c r="D211" s="276" t="s">
        <v>35</v>
      </c>
      <c r="E211" s="276" t="s">
        <v>376</v>
      </c>
      <c r="F211" s="276" t="s">
        <v>78</v>
      </c>
    </row>
    <row r="212" spans="1:6">
      <c r="A212" s="276" t="s">
        <v>481</v>
      </c>
      <c r="B212" s="279" t="s">
        <v>482</v>
      </c>
      <c r="C212" s="276">
        <v>1</v>
      </c>
      <c r="D212" s="276" t="s">
        <v>35</v>
      </c>
      <c r="E212" s="276" t="s">
        <v>376</v>
      </c>
      <c r="F212" s="276" t="s">
        <v>78</v>
      </c>
    </row>
    <row r="213" spans="1:6">
      <c r="A213" s="276" t="s">
        <v>483</v>
      </c>
      <c r="B213" s="279" t="s">
        <v>484</v>
      </c>
      <c r="C213" s="276">
        <v>1</v>
      </c>
      <c r="D213" s="276" t="s">
        <v>35</v>
      </c>
      <c r="E213" s="276" t="s">
        <v>376</v>
      </c>
      <c r="F213" s="276" t="s">
        <v>78</v>
      </c>
    </row>
    <row r="214" spans="1:6">
      <c r="A214" s="276" t="s">
        <v>547</v>
      </c>
      <c r="B214" s="279" t="s">
        <v>548</v>
      </c>
      <c r="C214" s="276">
        <v>1</v>
      </c>
      <c r="D214" s="276" t="s">
        <v>35</v>
      </c>
      <c r="E214" s="276" t="s">
        <v>376</v>
      </c>
      <c r="F214" s="276" t="s">
        <v>78</v>
      </c>
    </row>
    <row r="215" spans="1:6">
      <c r="A215" s="276" t="s">
        <v>549</v>
      </c>
      <c r="B215" s="279" t="s">
        <v>550</v>
      </c>
      <c r="C215" s="276">
        <v>1</v>
      </c>
      <c r="D215" s="276" t="s">
        <v>35</v>
      </c>
      <c r="E215" s="276" t="s">
        <v>376</v>
      </c>
      <c r="F215" s="276" t="s">
        <v>78</v>
      </c>
    </row>
    <row r="216" spans="1:6">
      <c r="A216" s="276" t="s">
        <v>211</v>
      </c>
      <c r="B216" s="279" t="s">
        <v>212</v>
      </c>
      <c r="C216" s="276">
        <v>1.5</v>
      </c>
      <c r="D216" s="276" t="s">
        <v>34</v>
      </c>
      <c r="E216" s="276" t="s">
        <v>86</v>
      </c>
      <c r="F216" s="279"/>
    </row>
    <row r="217" spans="1:6">
      <c r="A217" s="276" t="s">
        <v>213</v>
      </c>
      <c r="B217" s="279" t="s">
        <v>214</v>
      </c>
      <c r="C217" s="276">
        <v>0.5</v>
      </c>
      <c r="D217" s="276" t="s">
        <v>34</v>
      </c>
      <c r="E217" s="276" t="s">
        <v>86</v>
      </c>
      <c r="F217" s="279"/>
    </row>
    <row r="218" spans="1:6">
      <c r="A218" s="276" t="s">
        <v>215</v>
      </c>
      <c r="B218" s="279" t="s">
        <v>216</v>
      </c>
      <c r="C218" s="276">
        <v>1.5</v>
      </c>
      <c r="D218" s="276" t="s">
        <v>34</v>
      </c>
      <c r="E218" s="276" t="s">
        <v>86</v>
      </c>
      <c r="F218" s="279"/>
    </row>
    <row r="219" spans="1:6">
      <c r="A219" s="276" t="s">
        <v>217</v>
      </c>
      <c r="B219" s="279" t="s">
        <v>218</v>
      </c>
      <c r="C219" s="276">
        <v>0.5</v>
      </c>
      <c r="D219" s="276" t="s">
        <v>34</v>
      </c>
      <c r="E219" s="276" t="s">
        <v>86</v>
      </c>
      <c r="F219" s="279"/>
    </row>
    <row r="220" spans="1:6">
      <c r="A220" s="276" t="s">
        <v>121</v>
      </c>
      <c r="B220" s="279" t="s">
        <v>122</v>
      </c>
      <c r="C220" s="276">
        <v>0.5</v>
      </c>
      <c r="D220" s="276" t="s">
        <v>35</v>
      </c>
      <c r="E220" s="276" t="s">
        <v>86</v>
      </c>
      <c r="F220" s="279"/>
    </row>
    <row r="221" spans="1:6">
      <c r="A221" s="276" t="s">
        <v>123</v>
      </c>
      <c r="B221" s="279" t="s">
        <v>124</v>
      </c>
      <c r="C221" s="276">
        <v>0.5</v>
      </c>
      <c r="D221" s="276" t="s">
        <v>35</v>
      </c>
      <c r="E221" s="276" t="s">
        <v>86</v>
      </c>
      <c r="F221" s="279"/>
    </row>
    <row r="222" spans="1:6">
      <c r="A222" s="276" t="s">
        <v>125</v>
      </c>
      <c r="B222" s="279" t="s">
        <v>126</v>
      </c>
      <c r="C222" s="276">
        <v>0.5</v>
      </c>
      <c r="D222" s="276" t="s">
        <v>35</v>
      </c>
      <c r="E222" s="276" t="s">
        <v>86</v>
      </c>
      <c r="F222" s="279"/>
    </row>
    <row r="223" spans="1:6">
      <c r="A223" s="276" t="s">
        <v>127</v>
      </c>
      <c r="B223" s="279" t="s">
        <v>128</v>
      </c>
      <c r="C223" s="276">
        <v>0.5</v>
      </c>
      <c r="D223" s="276" t="s">
        <v>35</v>
      </c>
      <c r="E223" s="276" t="s">
        <v>86</v>
      </c>
      <c r="F223" s="279"/>
    </row>
    <row r="224" spans="1:6">
      <c r="A224" s="276" t="s">
        <v>350</v>
      </c>
      <c r="B224" s="279" t="s">
        <v>351</v>
      </c>
      <c r="C224" s="276">
        <v>1.5</v>
      </c>
      <c r="D224" s="276" t="s">
        <v>34</v>
      </c>
      <c r="E224" s="276" t="s">
        <v>241</v>
      </c>
      <c r="F224" s="279"/>
    </row>
    <row r="225" spans="1:6">
      <c r="A225" s="276" t="s">
        <v>352</v>
      </c>
      <c r="B225" s="279" t="s">
        <v>353</v>
      </c>
      <c r="C225" s="276">
        <v>0.5</v>
      </c>
      <c r="D225" s="276" t="s">
        <v>34</v>
      </c>
      <c r="E225" s="276" t="s">
        <v>241</v>
      </c>
      <c r="F225" s="279"/>
    </row>
    <row r="226" spans="1:6">
      <c r="A226" s="276" t="s">
        <v>354</v>
      </c>
      <c r="B226" s="279" t="s">
        <v>355</v>
      </c>
      <c r="C226" s="276">
        <v>1.5</v>
      </c>
      <c r="D226" s="276" t="s">
        <v>34</v>
      </c>
      <c r="E226" s="276" t="s">
        <v>241</v>
      </c>
      <c r="F226" s="279"/>
    </row>
    <row r="227" spans="1:6">
      <c r="A227" s="276" t="s">
        <v>356</v>
      </c>
      <c r="B227" s="279" t="s">
        <v>357</v>
      </c>
      <c r="C227" s="276">
        <v>0.5</v>
      </c>
      <c r="D227" s="276" t="s">
        <v>34</v>
      </c>
      <c r="E227" s="276" t="s">
        <v>241</v>
      </c>
      <c r="F227" s="279"/>
    </row>
    <row r="228" spans="1:6">
      <c r="A228" s="276" t="s">
        <v>264</v>
      </c>
      <c r="B228" s="279" t="s">
        <v>265</v>
      </c>
      <c r="C228" s="276">
        <v>0.5</v>
      </c>
      <c r="D228" s="276" t="s">
        <v>35</v>
      </c>
      <c r="E228" s="276" t="s">
        <v>241</v>
      </c>
      <c r="F228" s="279"/>
    </row>
    <row r="229" spans="1:6">
      <c r="A229" s="276" t="s">
        <v>266</v>
      </c>
      <c r="B229" s="279" t="s">
        <v>267</v>
      </c>
      <c r="C229" s="276">
        <v>0.5</v>
      </c>
      <c r="D229" s="276" t="s">
        <v>35</v>
      </c>
      <c r="E229" s="276" t="s">
        <v>241</v>
      </c>
      <c r="F229" s="279"/>
    </row>
    <row r="230" spans="1:6">
      <c r="A230" s="276" t="s">
        <v>268</v>
      </c>
      <c r="B230" s="279" t="s">
        <v>269</v>
      </c>
      <c r="C230" s="276">
        <v>0.5</v>
      </c>
      <c r="D230" s="276" t="s">
        <v>35</v>
      </c>
      <c r="E230" s="276" t="s">
        <v>241</v>
      </c>
      <c r="F230" s="279"/>
    </row>
    <row r="231" spans="1:6">
      <c r="A231" s="276" t="s">
        <v>270</v>
      </c>
      <c r="B231" s="279" t="s">
        <v>271</v>
      </c>
      <c r="C231" s="276">
        <v>0.5</v>
      </c>
      <c r="D231" s="276" t="s">
        <v>35</v>
      </c>
      <c r="E231" s="276" t="s">
        <v>241</v>
      </c>
      <c r="F231" s="279"/>
    </row>
    <row r="232" spans="1:6">
      <c r="A232" s="276" t="s">
        <v>272</v>
      </c>
      <c r="B232" s="279" t="s">
        <v>273</v>
      </c>
      <c r="C232" s="276">
        <v>0.5</v>
      </c>
      <c r="D232" s="276" t="s">
        <v>35</v>
      </c>
      <c r="E232" s="276" t="s">
        <v>241</v>
      </c>
      <c r="F232" s="279"/>
    </row>
    <row r="233" spans="1:6">
      <c r="A233" s="276" t="s">
        <v>274</v>
      </c>
      <c r="B233" s="279" t="s">
        <v>275</v>
      </c>
      <c r="C233" s="276">
        <v>0.5</v>
      </c>
      <c r="D233" s="276" t="s">
        <v>35</v>
      </c>
      <c r="E233" s="276" t="s">
        <v>241</v>
      </c>
      <c r="F233" s="279"/>
    </row>
    <row r="234" spans="1:6">
      <c r="A234" s="276" t="s">
        <v>391</v>
      </c>
      <c r="B234" s="279" t="s">
        <v>392</v>
      </c>
      <c r="C234" s="276">
        <v>1.5</v>
      </c>
      <c r="D234" s="276" t="s">
        <v>34</v>
      </c>
      <c r="E234" s="276" t="s">
        <v>376</v>
      </c>
      <c r="F234" s="280"/>
    </row>
    <row r="235" spans="1:6">
      <c r="A235" s="276" t="s">
        <v>393</v>
      </c>
      <c r="B235" s="279" t="s">
        <v>394</v>
      </c>
      <c r="C235" s="276">
        <v>0.5</v>
      </c>
      <c r="D235" s="276" t="s">
        <v>34</v>
      </c>
      <c r="E235" s="276" t="s">
        <v>376</v>
      </c>
      <c r="F235" s="280"/>
    </row>
    <row r="236" spans="1:6">
      <c r="A236" s="276" t="s">
        <v>395</v>
      </c>
      <c r="B236" s="279" t="s">
        <v>396</v>
      </c>
      <c r="C236" s="276">
        <v>1.5</v>
      </c>
      <c r="D236" s="276" t="s">
        <v>34</v>
      </c>
      <c r="E236" s="276" t="s">
        <v>376</v>
      </c>
      <c r="F236" s="280"/>
    </row>
    <row r="237" spans="1:6">
      <c r="A237" s="276" t="s">
        <v>397</v>
      </c>
      <c r="B237" s="279" t="s">
        <v>398</v>
      </c>
      <c r="C237" s="276">
        <v>0.5</v>
      </c>
      <c r="D237" s="276" t="s">
        <v>34</v>
      </c>
      <c r="E237" s="276" t="s">
        <v>376</v>
      </c>
      <c r="F237" s="280"/>
    </row>
    <row r="238" spans="1:6">
      <c r="A238" s="276" t="s">
        <v>443</v>
      </c>
      <c r="B238" s="279" t="s">
        <v>444</v>
      </c>
      <c r="C238" s="276">
        <v>0.5</v>
      </c>
      <c r="D238" s="276" t="s">
        <v>35</v>
      </c>
      <c r="E238" s="276" t="s">
        <v>376</v>
      </c>
      <c r="F238" s="279"/>
    </row>
    <row r="239" spans="1:6">
      <c r="A239" s="276" t="s">
        <v>445</v>
      </c>
      <c r="B239" s="279" t="s">
        <v>446</v>
      </c>
      <c r="C239" s="276">
        <v>0.5</v>
      </c>
      <c r="D239" s="276" t="s">
        <v>35</v>
      </c>
      <c r="E239" s="276" t="s">
        <v>376</v>
      </c>
      <c r="F239" s="279"/>
    </row>
    <row r="240" spans="1:6">
      <c r="A240" s="276" t="s">
        <v>447</v>
      </c>
      <c r="B240" s="279" t="s">
        <v>448</v>
      </c>
      <c r="C240" s="276">
        <v>0.5</v>
      </c>
      <c r="D240" s="276" t="s">
        <v>35</v>
      </c>
      <c r="E240" s="276" t="s">
        <v>376</v>
      </c>
      <c r="F240" s="279"/>
    </row>
    <row r="241" spans="1:6">
      <c r="A241" s="276" t="s">
        <v>449</v>
      </c>
      <c r="B241" s="279" t="s">
        <v>450</v>
      </c>
      <c r="C241" s="276">
        <v>0.5</v>
      </c>
      <c r="D241" s="276" t="s">
        <v>35</v>
      </c>
      <c r="E241" s="276" t="s">
        <v>376</v>
      </c>
      <c r="F241" s="279"/>
    </row>
    <row r="242" spans="1:6">
      <c r="A242" s="276" t="s">
        <v>451</v>
      </c>
      <c r="B242" s="279" t="s">
        <v>452</v>
      </c>
      <c r="C242" s="276">
        <v>0.5</v>
      </c>
      <c r="D242" s="276" t="s">
        <v>35</v>
      </c>
      <c r="E242" s="276" t="s">
        <v>376</v>
      </c>
      <c r="F242" s="279"/>
    </row>
    <row r="243" spans="1:6">
      <c r="A243" s="276" t="s">
        <v>453</v>
      </c>
      <c r="B243" s="279" t="s">
        <v>454</v>
      </c>
      <c r="C243" s="276">
        <v>0.5</v>
      </c>
      <c r="D243" s="276" t="s">
        <v>35</v>
      </c>
      <c r="E243" s="276" t="s">
        <v>376</v>
      </c>
      <c r="F243" s="279"/>
    </row>
    <row r="244" spans="1:6">
      <c r="A244" s="276" t="s">
        <v>231</v>
      </c>
      <c r="B244" s="279" t="s">
        <v>232</v>
      </c>
      <c r="C244" s="276">
        <v>1.5</v>
      </c>
      <c r="D244" s="276" t="s">
        <v>34</v>
      </c>
      <c r="E244" s="276" t="s">
        <v>86</v>
      </c>
      <c r="F244" s="279"/>
    </row>
    <row r="245" spans="1:6">
      <c r="A245" s="276" t="s">
        <v>233</v>
      </c>
      <c r="B245" s="279" t="s">
        <v>234</v>
      </c>
      <c r="C245" s="276">
        <v>1.5</v>
      </c>
      <c r="D245" s="276" t="s">
        <v>34</v>
      </c>
      <c r="E245" s="276" t="s">
        <v>86</v>
      </c>
      <c r="F245" s="279"/>
    </row>
    <row r="246" spans="1:6">
      <c r="A246" s="276" t="s">
        <v>97</v>
      </c>
      <c r="B246" s="279" t="s">
        <v>98</v>
      </c>
      <c r="C246" s="276">
        <v>0.5</v>
      </c>
      <c r="D246" s="276" t="s">
        <v>35</v>
      </c>
      <c r="E246" s="276" t="s">
        <v>86</v>
      </c>
      <c r="F246" s="279"/>
    </row>
    <row r="247" spans="1:6">
      <c r="A247" s="276" t="s">
        <v>99</v>
      </c>
      <c r="B247" s="279" t="s">
        <v>100</v>
      </c>
      <c r="C247" s="276">
        <v>0.5</v>
      </c>
      <c r="D247" s="276" t="s">
        <v>35</v>
      </c>
      <c r="E247" s="276" t="s">
        <v>86</v>
      </c>
      <c r="F247" s="279"/>
    </row>
    <row r="248" spans="1:6">
      <c r="A248" s="276" t="s">
        <v>101</v>
      </c>
      <c r="B248" s="279" t="s">
        <v>102</v>
      </c>
      <c r="C248" s="276">
        <v>1</v>
      </c>
      <c r="D248" s="276" t="s">
        <v>35</v>
      </c>
      <c r="E248" s="276" t="s">
        <v>86</v>
      </c>
      <c r="F248" s="279"/>
    </row>
    <row r="249" spans="1:6">
      <c r="A249" s="276" t="s">
        <v>103</v>
      </c>
      <c r="B249" s="279" t="s">
        <v>104</v>
      </c>
      <c r="C249" s="276">
        <v>1</v>
      </c>
      <c r="D249" s="276" t="s">
        <v>35</v>
      </c>
      <c r="E249" s="276" t="s">
        <v>86</v>
      </c>
      <c r="F249" s="280"/>
    </row>
    <row r="250" spans="1:6">
      <c r="A250" s="276" t="s">
        <v>415</v>
      </c>
      <c r="B250" s="279" t="s">
        <v>416</v>
      </c>
      <c r="C250" s="276">
        <v>1.5</v>
      </c>
      <c r="D250" s="276" t="s">
        <v>34</v>
      </c>
      <c r="E250" s="276" t="s">
        <v>376</v>
      </c>
      <c r="F250" s="279"/>
    </row>
    <row r="251" spans="1:6">
      <c r="A251" s="276" t="s">
        <v>417</v>
      </c>
      <c r="B251" s="279" t="s">
        <v>418</v>
      </c>
      <c r="C251" s="276">
        <v>1.5</v>
      </c>
      <c r="D251" s="276" t="s">
        <v>34</v>
      </c>
      <c r="E251" s="276" t="s">
        <v>376</v>
      </c>
      <c r="F251" s="279"/>
    </row>
    <row r="252" spans="1:6">
      <c r="A252" s="276" t="s">
        <v>493</v>
      </c>
      <c r="B252" s="279" t="s">
        <v>494</v>
      </c>
      <c r="C252" s="276">
        <v>0.5</v>
      </c>
      <c r="D252" s="276" t="s">
        <v>35</v>
      </c>
      <c r="E252" s="276" t="s">
        <v>376</v>
      </c>
      <c r="F252" s="279"/>
    </row>
    <row r="253" spans="1:6">
      <c r="A253" s="276" t="s">
        <v>495</v>
      </c>
      <c r="B253" s="279" t="s">
        <v>496</v>
      </c>
      <c r="C253" s="276">
        <v>0.5</v>
      </c>
      <c r="D253" s="276" t="s">
        <v>35</v>
      </c>
      <c r="E253" s="276" t="s">
        <v>376</v>
      </c>
      <c r="F253" s="279"/>
    </row>
    <row r="254" spans="1:6">
      <c r="A254" s="276" t="s">
        <v>497</v>
      </c>
      <c r="B254" s="279" t="s">
        <v>498</v>
      </c>
      <c r="C254" s="276">
        <v>1</v>
      </c>
      <c r="D254" s="276" t="s">
        <v>35</v>
      </c>
      <c r="E254" s="276" t="s">
        <v>376</v>
      </c>
      <c r="F254" s="279"/>
    </row>
    <row r="255" spans="1:6">
      <c r="A255" s="276" t="s">
        <v>499</v>
      </c>
      <c r="B255" s="279" t="s">
        <v>500</v>
      </c>
      <c r="C255" s="276">
        <v>1</v>
      </c>
      <c r="D255" s="276" t="s">
        <v>35</v>
      </c>
      <c r="E255" s="276" t="s">
        <v>376</v>
      </c>
      <c r="F255" s="279"/>
    </row>
    <row r="256" spans="1:6">
      <c r="A256" s="276" t="s">
        <v>419</v>
      </c>
      <c r="B256" s="279" t="s">
        <v>420</v>
      </c>
      <c r="C256" s="276">
        <v>1.5</v>
      </c>
      <c r="D256" s="276" t="s">
        <v>34</v>
      </c>
      <c r="E256" s="276" t="s">
        <v>376</v>
      </c>
      <c r="F256" s="279"/>
    </row>
    <row r="257" spans="1:6">
      <c r="A257" s="276" t="s">
        <v>421</v>
      </c>
      <c r="B257" s="279" t="s">
        <v>422</v>
      </c>
      <c r="C257" s="276">
        <v>1.5</v>
      </c>
      <c r="D257" s="276" t="s">
        <v>34</v>
      </c>
      <c r="E257" s="276" t="s">
        <v>376</v>
      </c>
      <c r="F257" s="279"/>
    </row>
    <row r="258" spans="1:6">
      <c r="A258" s="276" t="s">
        <v>501</v>
      </c>
      <c r="B258" s="279" t="s">
        <v>502</v>
      </c>
      <c r="C258" s="276">
        <v>0.5</v>
      </c>
      <c r="D258" s="276" t="s">
        <v>35</v>
      </c>
      <c r="E258" s="276" t="s">
        <v>376</v>
      </c>
      <c r="F258" s="279"/>
    </row>
    <row r="259" spans="1:6">
      <c r="A259" s="276" t="s">
        <v>503</v>
      </c>
      <c r="B259" s="279" t="s">
        <v>504</v>
      </c>
      <c r="C259" s="276">
        <v>0.5</v>
      </c>
      <c r="D259" s="276" t="s">
        <v>35</v>
      </c>
      <c r="E259" s="276" t="s">
        <v>376</v>
      </c>
      <c r="F259" s="279"/>
    </row>
    <row r="260" spans="1:6">
      <c r="A260" s="276" t="s">
        <v>505</v>
      </c>
      <c r="B260" s="279" t="s">
        <v>506</v>
      </c>
      <c r="C260" s="276">
        <v>1</v>
      </c>
      <c r="D260" s="276" t="s">
        <v>35</v>
      </c>
      <c r="E260" s="276" t="s">
        <v>376</v>
      </c>
      <c r="F260" s="279"/>
    </row>
    <row r="261" spans="1:6">
      <c r="A261" s="276" t="s">
        <v>507</v>
      </c>
      <c r="B261" s="279" t="s">
        <v>508</v>
      </c>
      <c r="C261" s="276">
        <v>1</v>
      </c>
      <c r="D261" s="276" t="s">
        <v>35</v>
      </c>
      <c r="E261" s="276" t="s">
        <v>376</v>
      </c>
      <c r="F261" s="279"/>
    </row>
    <row r="262" spans="1:6">
      <c r="A262" s="276" t="s">
        <v>713</v>
      </c>
      <c r="B262" s="279" t="s">
        <v>679</v>
      </c>
      <c r="C262" s="276">
        <v>1.5</v>
      </c>
      <c r="D262" s="276" t="s">
        <v>743</v>
      </c>
      <c r="E262" s="276" t="s">
        <v>685</v>
      </c>
    </row>
    <row r="263" spans="1:6">
      <c r="A263" s="276" t="s">
        <v>714</v>
      </c>
      <c r="B263" s="279" t="s">
        <v>680</v>
      </c>
      <c r="C263" s="276">
        <v>1.5</v>
      </c>
      <c r="D263" s="276" t="s">
        <v>743</v>
      </c>
      <c r="E263" s="276" t="s">
        <v>685</v>
      </c>
    </row>
    <row r="264" spans="1:6">
      <c r="A264" s="276" t="s">
        <v>715</v>
      </c>
      <c r="B264" s="279" t="s">
        <v>681</v>
      </c>
      <c r="C264" s="276">
        <v>1.5</v>
      </c>
      <c r="D264" s="276" t="s">
        <v>743</v>
      </c>
      <c r="E264" s="276" t="s">
        <v>686</v>
      </c>
    </row>
    <row r="265" spans="1:6">
      <c r="A265" s="276" t="s">
        <v>716</v>
      </c>
      <c r="B265" s="279" t="s">
        <v>682</v>
      </c>
      <c r="C265" s="276">
        <v>1.5</v>
      </c>
      <c r="D265" s="276" t="s">
        <v>743</v>
      </c>
      <c r="E265" s="276" t="s">
        <v>686</v>
      </c>
    </row>
    <row r="266" spans="1:6">
      <c r="A266" s="276" t="s">
        <v>717</v>
      </c>
      <c r="B266" s="279" t="s">
        <v>683</v>
      </c>
      <c r="C266" s="276">
        <v>1.5</v>
      </c>
      <c r="D266" s="276" t="s">
        <v>743</v>
      </c>
      <c r="E266" s="276" t="s">
        <v>687</v>
      </c>
    </row>
    <row r="267" spans="1:6">
      <c r="A267" s="276" t="s">
        <v>718</v>
      </c>
      <c r="B267" s="279" t="s">
        <v>684</v>
      </c>
      <c r="C267" s="276">
        <v>1.5</v>
      </c>
      <c r="D267" s="276" t="s">
        <v>743</v>
      </c>
      <c r="E267" s="276" t="s">
        <v>687</v>
      </c>
    </row>
    <row r="268" spans="1:6">
      <c r="A268" s="276" t="s">
        <v>719</v>
      </c>
      <c r="B268" s="279" t="s">
        <v>720</v>
      </c>
      <c r="C268" s="276">
        <v>1.5</v>
      </c>
      <c r="D268" s="276" t="s">
        <v>743</v>
      </c>
      <c r="E268" s="276" t="s">
        <v>685</v>
      </c>
    </row>
    <row r="269" spans="1:6">
      <c r="A269" s="276" t="s">
        <v>726</v>
      </c>
      <c r="B269" s="279" t="s">
        <v>721</v>
      </c>
      <c r="C269" s="276">
        <v>1.5</v>
      </c>
      <c r="D269" s="276" t="s">
        <v>743</v>
      </c>
      <c r="E269" s="276" t="s">
        <v>685</v>
      </c>
    </row>
    <row r="270" spans="1:6">
      <c r="A270" s="276" t="s">
        <v>727</v>
      </c>
      <c r="B270" s="279" t="s">
        <v>722</v>
      </c>
      <c r="C270" s="276">
        <v>1.5</v>
      </c>
      <c r="D270" s="276" t="s">
        <v>743</v>
      </c>
      <c r="E270" s="276" t="s">
        <v>686</v>
      </c>
    </row>
    <row r="271" spans="1:6">
      <c r="A271" s="276" t="s">
        <v>728</v>
      </c>
      <c r="B271" s="279" t="s">
        <v>723</v>
      </c>
      <c r="C271" s="276">
        <v>1.5</v>
      </c>
      <c r="D271" s="276" t="s">
        <v>743</v>
      </c>
      <c r="E271" s="276" t="s">
        <v>686</v>
      </c>
    </row>
    <row r="272" spans="1:6">
      <c r="A272" s="276" t="s">
        <v>729</v>
      </c>
      <c r="B272" s="279" t="s">
        <v>724</v>
      </c>
      <c r="C272" s="276">
        <v>1.5</v>
      </c>
      <c r="D272" s="276" t="s">
        <v>743</v>
      </c>
      <c r="E272" s="276" t="s">
        <v>687</v>
      </c>
    </row>
    <row r="273" spans="1:5">
      <c r="A273" s="276" t="s">
        <v>730</v>
      </c>
      <c r="B273" s="279" t="s">
        <v>725</v>
      </c>
      <c r="C273" s="276">
        <v>1.5</v>
      </c>
      <c r="D273" s="276" t="s">
        <v>743</v>
      </c>
      <c r="E273" s="276" t="s">
        <v>687</v>
      </c>
    </row>
    <row r="274" spans="1:5">
      <c r="A274" s="276" t="s">
        <v>737</v>
      </c>
      <c r="B274" s="279" t="s">
        <v>731</v>
      </c>
      <c r="C274" s="276">
        <v>1</v>
      </c>
      <c r="D274" s="276" t="s">
        <v>743</v>
      </c>
      <c r="E274" s="276" t="s">
        <v>685</v>
      </c>
    </row>
    <row r="275" spans="1:5">
      <c r="A275" s="276" t="s">
        <v>738</v>
      </c>
      <c r="B275" s="279" t="s">
        <v>732</v>
      </c>
      <c r="C275" s="276">
        <v>1</v>
      </c>
      <c r="D275" s="276" t="s">
        <v>743</v>
      </c>
      <c r="E275" s="276" t="s">
        <v>685</v>
      </c>
    </row>
    <row r="276" spans="1:5">
      <c r="A276" s="276" t="s">
        <v>739</v>
      </c>
      <c r="B276" s="279" t="s">
        <v>733</v>
      </c>
      <c r="C276" s="276">
        <v>1</v>
      </c>
      <c r="D276" s="276" t="s">
        <v>743</v>
      </c>
      <c r="E276" s="276" t="s">
        <v>686</v>
      </c>
    </row>
    <row r="277" spans="1:5">
      <c r="A277" s="276" t="s">
        <v>740</v>
      </c>
      <c r="B277" s="279" t="s">
        <v>734</v>
      </c>
      <c r="C277" s="276">
        <v>1</v>
      </c>
      <c r="D277" s="276" t="s">
        <v>743</v>
      </c>
      <c r="E277" s="276" t="s">
        <v>686</v>
      </c>
    </row>
    <row r="278" spans="1:5">
      <c r="A278" s="276" t="s">
        <v>741</v>
      </c>
      <c r="B278" s="279" t="s">
        <v>735</v>
      </c>
      <c r="C278" s="276">
        <v>1</v>
      </c>
      <c r="D278" s="276" t="s">
        <v>743</v>
      </c>
      <c r="E278" s="276" t="s">
        <v>687</v>
      </c>
    </row>
    <row r="279" spans="1:5">
      <c r="A279" s="276" t="s">
        <v>742</v>
      </c>
      <c r="B279" s="279" t="s">
        <v>736</v>
      </c>
      <c r="C279" s="276">
        <v>1</v>
      </c>
      <c r="D279" s="276" t="s">
        <v>743</v>
      </c>
      <c r="E279" s="276" t="s">
        <v>687</v>
      </c>
    </row>
    <row r="280" spans="1:5">
      <c r="A280" s="339" t="s">
        <v>750</v>
      </c>
      <c r="B280" s="340" t="s">
        <v>744</v>
      </c>
      <c r="C280" s="276">
        <v>1</v>
      </c>
      <c r="D280" s="276" t="s">
        <v>743</v>
      </c>
      <c r="E280" s="276" t="s">
        <v>685</v>
      </c>
    </row>
    <row r="281" spans="1:5">
      <c r="A281" s="339" t="s">
        <v>751</v>
      </c>
      <c r="B281" s="340" t="s">
        <v>745</v>
      </c>
      <c r="C281" s="276">
        <v>1</v>
      </c>
      <c r="D281" s="276" t="s">
        <v>743</v>
      </c>
      <c r="E281" s="276" t="s">
        <v>685</v>
      </c>
    </row>
    <row r="282" spans="1:5">
      <c r="A282" s="339" t="s">
        <v>752</v>
      </c>
      <c r="B282" s="340" t="s">
        <v>746</v>
      </c>
      <c r="C282" s="276">
        <v>1</v>
      </c>
      <c r="D282" s="276" t="s">
        <v>743</v>
      </c>
      <c r="E282" s="276" t="s">
        <v>686</v>
      </c>
    </row>
    <row r="283" spans="1:5">
      <c r="A283" s="339" t="s">
        <v>753</v>
      </c>
      <c r="B283" s="340" t="s">
        <v>747</v>
      </c>
      <c r="C283" s="276">
        <v>1</v>
      </c>
      <c r="D283" s="276" t="s">
        <v>743</v>
      </c>
      <c r="E283" s="276" t="s">
        <v>686</v>
      </c>
    </row>
    <row r="284" spans="1:5">
      <c r="A284" s="339" t="s">
        <v>754</v>
      </c>
      <c r="B284" s="340" t="s">
        <v>748</v>
      </c>
      <c r="C284" s="276">
        <v>1</v>
      </c>
      <c r="D284" s="276" t="s">
        <v>743</v>
      </c>
      <c r="E284" s="276" t="s">
        <v>687</v>
      </c>
    </row>
    <row r="285" spans="1:5">
      <c r="A285" s="339" t="s">
        <v>755</v>
      </c>
      <c r="B285" s="340" t="s">
        <v>749</v>
      </c>
      <c r="C285" s="276">
        <v>1</v>
      </c>
      <c r="D285" s="276" t="s">
        <v>743</v>
      </c>
      <c r="E285" s="276" t="s">
        <v>687</v>
      </c>
    </row>
    <row r="286" spans="1:5">
      <c r="A286" s="339" t="s">
        <v>767</v>
      </c>
      <c r="B286" s="340" t="s">
        <v>756</v>
      </c>
      <c r="C286" s="276">
        <v>1</v>
      </c>
      <c r="D286" s="276" t="s">
        <v>743</v>
      </c>
      <c r="E286" s="276" t="s">
        <v>685</v>
      </c>
    </row>
    <row r="287" spans="1:5">
      <c r="A287" s="339" t="s">
        <v>768</v>
      </c>
      <c r="B287" s="340" t="s">
        <v>757</v>
      </c>
      <c r="C287" s="276">
        <v>1</v>
      </c>
      <c r="D287" s="276" t="s">
        <v>743</v>
      </c>
      <c r="E287" s="276" t="s">
        <v>685</v>
      </c>
    </row>
    <row r="288" spans="1:5">
      <c r="A288" s="339" t="s">
        <v>769</v>
      </c>
      <c r="B288" s="340" t="s">
        <v>758</v>
      </c>
      <c r="C288" s="276">
        <v>1</v>
      </c>
      <c r="D288" s="276" t="s">
        <v>743</v>
      </c>
      <c r="E288" s="276" t="s">
        <v>686</v>
      </c>
    </row>
    <row r="289" spans="1:5">
      <c r="A289" s="339" t="s">
        <v>770</v>
      </c>
      <c r="B289" s="340" t="s">
        <v>759</v>
      </c>
      <c r="C289" s="276">
        <v>1</v>
      </c>
      <c r="D289" s="276" t="s">
        <v>743</v>
      </c>
      <c r="E289" s="276" t="s">
        <v>686</v>
      </c>
    </row>
    <row r="290" spans="1:5">
      <c r="A290" s="339" t="s">
        <v>771</v>
      </c>
      <c r="B290" s="340" t="s">
        <v>760</v>
      </c>
      <c r="C290" s="276">
        <v>1</v>
      </c>
      <c r="D290" s="276" t="s">
        <v>743</v>
      </c>
      <c r="E290" s="276" t="s">
        <v>687</v>
      </c>
    </row>
    <row r="291" spans="1:5">
      <c r="A291" s="339" t="s">
        <v>772</v>
      </c>
      <c r="B291" s="340" t="s">
        <v>761</v>
      </c>
      <c r="C291" s="276">
        <v>1</v>
      </c>
      <c r="D291" s="276" t="s">
        <v>743</v>
      </c>
      <c r="E291" s="276" t="s">
        <v>687</v>
      </c>
    </row>
  </sheetData>
  <sheetProtection algorithmName="SHA-512" hashValue="GG+gemY52WOzwiPIxe37QG41eyEa+kjUzZZWPCwb1OiPSUG40bjJTQBEqbwpbcJ1p37rYrt27Nl0k7NvZ2PWWw==" saltValue="fEuCkqKoIueCcgigRF17pg==" spinCount="100000" sheet="1" objects="1" scenarios="1"/>
  <mergeCells count="1">
    <mergeCell ref="A1:E1"/>
  </mergeCells>
  <phoneticPr fontId="54" type="noConversion"/>
  <pageMargins left="0.7" right="0.7" top="0.75" bottom="0.75" header="0.3" footer="0.3"/>
  <pageSetup paperSize="9"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DB6B-5667-4D25-B27E-AD861E6B0052}">
  <dimension ref="A1:Q59"/>
  <sheetViews>
    <sheetView view="pageBreakPreview" topLeftCell="A40" zoomScale="105" zoomScaleNormal="86" zoomScaleSheetLayoutView="105" workbookViewId="0">
      <selection activeCell="A47" sqref="A47:J47"/>
    </sheetView>
  </sheetViews>
  <sheetFormatPr defaultColWidth="9.33203125" defaultRowHeight="24"/>
  <cols>
    <col min="1" max="13" width="15" style="281" customWidth="1"/>
    <col min="14" max="14" width="16.83203125" style="281" customWidth="1"/>
    <col min="15" max="15" width="47.83203125" style="281" customWidth="1"/>
    <col min="16" max="16" width="13.5" style="281" customWidth="1"/>
    <col min="17" max="16384" width="9.33203125" style="281"/>
  </cols>
  <sheetData>
    <row r="1" spans="1:17" s="285" customFormat="1" ht="27">
      <c r="A1" s="564" t="s">
        <v>817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Q1" s="285" t="s">
        <v>75</v>
      </c>
    </row>
    <row r="2" spans="1:17">
      <c r="A2" s="288" t="s">
        <v>790</v>
      </c>
      <c r="B2" s="566" t="s">
        <v>818</v>
      </c>
      <c r="C2" s="566"/>
      <c r="D2" s="566"/>
      <c r="E2" s="566" t="s">
        <v>819</v>
      </c>
      <c r="F2" s="566"/>
      <c r="G2" s="566"/>
      <c r="H2" s="566" t="s">
        <v>820</v>
      </c>
      <c r="I2" s="566"/>
      <c r="J2" s="567" t="s">
        <v>644</v>
      </c>
      <c r="K2" s="566" t="s">
        <v>821</v>
      </c>
      <c r="L2" s="566"/>
      <c r="M2" s="565" t="s">
        <v>644</v>
      </c>
      <c r="O2" s="281" t="s">
        <v>818</v>
      </c>
      <c r="Q2" s="281" t="s">
        <v>822</v>
      </c>
    </row>
    <row r="3" spans="1:17">
      <c r="A3" s="282" t="s">
        <v>789</v>
      </c>
      <c r="B3" s="301" t="s">
        <v>822</v>
      </c>
      <c r="C3" s="301" t="s">
        <v>823</v>
      </c>
      <c r="D3" s="301" t="s">
        <v>824</v>
      </c>
      <c r="E3" s="301" t="s">
        <v>825</v>
      </c>
      <c r="F3" s="301" t="s">
        <v>826</v>
      </c>
      <c r="G3" s="301" t="s">
        <v>827</v>
      </c>
      <c r="H3" s="301" t="s">
        <v>828</v>
      </c>
      <c r="I3" s="301" t="s">
        <v>829</v>
      </c>
      <c r="J3" s="567"/>
      <c r="K3" s="301" t="s">
        <v>841</v>
      </c>
      <c r="L3" s="301" t="s">
        <v>842</v>
      </c>
      <c r="M3" s="565"/>
      <c r="O3" s="281" t="s">
        <v>819</v>
      </c>
      <c r="Q3" s="281" t="s">
        <v>823</v>
      </c>
    </row>
    <row r="4" spans="1:17">
      <c r="A4" s="283" t="s">
        <v>791</v>
      </c>
      <c r="B4" s="284">
        <v>2</v>
      </c>
      <c r="C4" s="284">
        <v>2</v>
      </c>
      <c r="D4" s="284" t="s">
        <v>75</v>
      </c>
      <c r="E4" s="284">
        <v>2</v>
      </c>
      <c r="F4" s="284" t="s">
        <v>75</v>
      </c>
      <c r="G4" s="284">
        <v>1</v>
      </c>
      <c r="H4" s="284">
        <v>2</v>
      </c>
      <c r="I4" s="284">
        <v>1</v>
      </c>
      <c r="J4" s="284"/>
      <c r="K4" s="284" t="s">
        <v>75</v>
      </c>
      <c r="L4" s="284">
        <v>5</v>
      </c>
      <c r="M4" s="283">
        <f>SUM(B4:L4)</f>
        <v>15</v>
      </c>
      <c r="O4" s="281" t="s">
        <v>820</v>
      </c>
      <c r="Q4" s="281" t="s">
        <v>824</v>
      </c>
    </row>
    <row r="5" spans="1:17">
      <c r="A5" s="283" t="s">
        <v>792</v>
      </c>
      <c r="B5" s="284" t="s">
        <v>75</v>
      </c>
      <c r="C5" s="284">
        <v>3</v>
      </c>
      <c r="D5" s="284">
        <v>1</v>
      </c>
      <c r="E5" s="284">
        <v>4</v>
      </c>
      <c r="F5" s="284" t="s">
        <v>75</v>
      </c>
      <c r="G5" s="284">
        <v>2</v>
      </c>
      <c r="H5" s="284" t="s">
        <v>75</v>
      </c>
      <c r="I5" s="284">
        <v>2</v>
      </c>
      <c r="J5" s="284"/>
      <c r="K5" s="284" t="s">
        <v>75</v>
      </c>
      <c r="L5" s="284">
        <v>4</v>
      </c>
      <c r="M5" s="283">
        <f t="shared" ref="M5:M8" si="0">SUM(B5:L5)</f>
        <v>16</v>
      </c>
      <c r="O5" s="281" t="s">
        <v>832</v>
      </c>
      <c r="Q5" s="281" t="s">
        <v>825</v>
      </c>
    </row>
    <row r="6" spans="1:17">
      <c r="A6" s="283" t="s">
        <v>793</v>
      </c>
      <c r="B6" s="284" t="s">
        <v>75</v>
      </c>
      <c r="C6" s="284">
        <v>4</v>
      </c>
      <c r="D6" s="284" t="s">
        <v>75</v>
      </c>
      <c r="E6" s="284">
        <v>2</v>
      </c>
      <c r="F6" s="284">
        <v>4</v>
      </c>
      <c r="G6" s="284">
        <v>3</v>
      </c>
      <c r="H6" s="284">
        <v>3</v>
      </c>
      <c r="I6" s="284">
        <v>4</v>
      </c>
      <c r="J6" s="284"/>
      <c r="K6" s="284" t="s">
        <v>75</v>
      </c>
      <c r="L6" s="284">
        <v>5</v>
      </c>
      <c r="M6" s="283">
        <f t="shared" si="0"/>
        <v>25</v>
      </c>
      <c r="O6" s="281" t="s">
        <v>830</v>
      </c>
      <c r="Q6" s="281" t="s">
        <v>826</v>
      </c>
    </row>
    <row r="7" spans="1:17">
      <c r="A7" s="283" t="s">
        <v>794</v>
      </c>
      <c r="B7" s="284" t="s">
        <v>75</v>
      </c>
      <c r="C7" s="284">
        <v>1</v>
      </c>
      <c r="D7" s="284">
        <v>4</v>
      </c>
      <c r="E7" s="284">
        <v>4</v>
      </c>
      <c r="F7" s="284">
        <v>3</v>
      </c>
      <c r="G7" s="284">
        <v>1</v>
      </c>
      <c r="H7" s="284">
        <v>3</v>
      </c>
      <c r="I7" s="284" t="s">
        <v>75</v>
      </c>
      <c r="J7" s="284"/>
      <c r="K7" s="284" t="s">
        <v>75</v>
      </c>
      <c r="L7" s="284">
        <v>5</v>
      </c>
      <c r="M7" s="283">
        <f t="shared" si="0"/>
        <v>21</v>
      </c>
      <c r="O7" s="281" t="s">
        <v>831</v>
      </c>
      <c r="Q7" s="281" t="s">
        <v>827</v>
      </c>
    </row>
    <row r="8" spans="1:17">
      <c r="A8" s="283" t="s">
        <v>795</v>
      </c>
      <c r="B8" s="284">
        <v>4</v>
      </c>
      <c r="C8" s="284" t="s">
        <v>75</v>
      </c>
      <c r="D8" s="284">
        <v>2</v>
      </c>
      <c r="E8" s="284">
        <v>4</v>
      </c>
      <c r="F8" s="284">
        <v>5</v>
      </c>
      <c r="G8" s="284">
        <v>5</v>
      </c>
      <c r="H8" s="284">
        <v>2</v>
      </c>
      <c r="I8" s="284">
        <v>5</v>
      </c>
      <c r="J8" s="284"/>
      <c r="K8" s="284" t="s">
        <v>75</v>
      </c>
      <c r="L8" s="284">
        <v>5</v>
      </c>
      <c r="M8" s="283">
        <f t="shared" si="0"/>
        <v>32</v>
      </c>
      <c r="O8" s="281" t="s">
        <v>806</v>
      </c>
      <c r="Q8" s="281" t="s">
        <v>828</v>
      </c>
    </row>
    <row r="9" spans="1:17">
      <c r="A9" s="283" t="s">
        <v>796</v>
      </c>
      <c r="B9" s="284" t="s">
        <v>75</v>
      </c>
      <c r="C9" s="284">
        <v>5</v>
      </c>
      <c r="D9" s="284" t="s">
        <v>75</v>
      </c>
      <c r="E9" s="284">
        <v>1</v>
      </c>
      <c r="F9" s="284">
        <v>1</v>
      </c>
      <c r="G9" s="284">
        <v>8</v>
      </c>
      <c r="H9" s="284">
        <v>2</v>
      </c>
      <c r="I9" s="284">
        <v>9</v>
      </c>
      <c r="J9" s="284"/>
      <c r="K9" s="284" t="s">
        <v>75</v>
      </c>
      <c r="L9" s="284">
        <v>4</v>
      </c>
      <c r="M9" s="283">
        <f>SUM(B9:L9)</f>
        <v>30</v>
      </c>
      <c r="O9" s="281" t="s">
        <v>807</v>
      </c>
      <c r="Q9" s="281" t="s">
        <v>829</v>
      </c>
    </row>
    <row r="10" spans="1:17">
      <c r="A10" s="283" t="s">
        <v>685</v>
      </c>
      <c r="B10" s="284" t="s">
        <v>75</v>
      </c>
      <c r="C10" s="284">
        <v>18</v>
      </c>
      <c r="D10" s="284" t="s">
        <v>75</v>
      </c>
      <c r="E10" s="284">
        <v>10</v>
      </c>
      <c r="F10" s="284">
        <v>1</v>
      </c>
      <c r="G10" s="284">
        <v>7</v>
      </c>
      <c r="H10" s="284" t="s">
        <v>75</v>
      </c>
      <c r="I10" s="284">
        <v>7</v>
      </c>
      <c r="J10" s="283">
        <f>SUM(B10:I10)</f>
        <v>43</v>
      </c>
      <c r="K10" s="284">
        <v>5</v>
      </c>
      <c r="L10" s="284">
        <v>4</v>
      </c>
      <c r="M10" s="283">
        <f>SUM(K10:L10)</f>
        <v>9</v>
      </c>
      <c r="O10" s="281" t="s">
        <v>808</v>
      </c>
      <c r="Q10" s="281" t="s">
        <v>833</v>
      </c>
    </row>
    <row r="11" spans="1:17">
      <c r="A11" s="283" t="s">
        <v>686</v>
      </c>
      <c r="B11" s="284" t="s">
        <v>75</v>
      </c>
      <c r="C11" s="284">
        <v>17</v>
      </c>
      <c r="D11" s="284" t="s">
        <v>75</v>
      </c>
      <c r="E11" s="284">
        <v>6</v>
      </c>
      <c r="F11" s="284">
        <v>15</v>
      </c>
      <c r="G11" s="284">
        <v>6</v>
      </c>
      <c r="H11" s="284" t="s">
        <v>75</v>
      </c>
      <c r="I11" s="284">
        <v>10</v>
      </c>
      <c r="J11" s="283">
        <f t="shared" ref="J11:J15" si="1">SUM(B11:I11)</f>
        <v>54</v>
      </c>
      <c r="K11" s="284">
        <v>5</v>
      </c>
      <c r="L11" s="284">
        <v>4</v>
      </c>
      <c r="M11" s="283">
        <f t="shared" ref="M11:M15" si="2">SUM(K11:L11)</f>
        <v>9</v>
      </c>
      <c r="O11" s="281" t="s">
        <v>809</v>
      </c>
      <c r="Q11" s="281" t="s">
        <v>834</v>
      </c>
    </row>
    <row r="12" spans="1:17">
      <c r="A12" s="283" t="s">
        <v>687</v>
      </c>
      <c r="B12" s="284">
        <v>6</v>
      </c>
      <c r="C12" s="284" t="s">
        <v>75</v>
      </c>
      <c r="D12" s="284">
        <v>11</v>
      </c>
      <c r="E12" s="284">
        <v>8</v>
      </c>
      <c r="F12" s="284" t="s">
        <v>75</v>
      </c>
      <c r="G12" s="284">
        <v>21</v>
      </c>
      <c r="H12" s="284">
        <v>4</v>
      </c>
      <c r="I12" s="284" t="s">
        <v>75</v>
      </c>
      <c r="J12" s="283">
        <f t="shared" si="1"/>
        <v>50</v>
      </c>
      <c r="K12" s="284">
        <v>5</v>
      </c>
      <c r="L12" s="284">
        <v>4</v>
      </c>
      <c r="M12" s="283">
        <f t="shared" si="2"/>
        <v>9</v>
      </c>
      <c r="O12" s="281" t="s">
        <v>810</v>
      </c>
      <c r="Q12" s="281" t="s">
        <v>835</v>
      </c>
    </row>
    <row r="13" spans="1:17">
      <c r="A13" s="283" t="s">
        <v>801</v>
      </c>
      <c r="B13" s="284">
        <v>4</v>
      </c>
      <c r="C13" s="284">
        <v>12</v>
      </c>
      <c r="D13" s="284">
        <v>6</v>
      </c>
      <c r="E13" s="284" t="s">
        <v>75</v>
      </c>
      <c r="F13" s="284" t="s">
        <v>75</v>
      </c>
      <c r="G13" s="284" t="s">
        <v>75</v>
      </c>
      <c r="H13" s="284" t="s">
        <v>75</v>
      </c>
      <c r="I13" s="284" t="s">
        <v>75</v>
      </c>
      <c r="J13" s="283">
        <f t="shared" si="1"/>
        <v>22</v>
      </c>
      <c r="K13" s="284">
        <v>5</v>
      </c>
      <c r="L13" s="284">
        <v>1</v>
      </c>
      <c r="M13" s="283">
        <f t="shared" si="2"/>
        <v>6</v>
      </c>
      <c r="O13" s="281" t="s">
        <v>780</v>
      </c>
      <c r="Q13" s="281" t="s">
        <v>836</v>
      </c>
    </row>
    <row r="14" spans="1:17">
      <c r="A14" s="283" t="s">
        <v>802</v>
      </c>
      <c r="B14" s="284" t="s">
        <v>75</v>
      </c>
      <c r="C14" s="284" t="s">
        <v>75</v>
      </c>
      <c r="D14" s="284" t="s">
        <v>75</v>
      </c>
      <c r="E14" s="284">
        <v>25</v>
      </c>
      <c r="F14" s="284">
        <v>10</v>
      </c>
      <c r="G14" s="284">
        <v>12</v>
      </c>
      <c r="H14" s="284" t="s">
        <v>75</v>
      </c>
      <c r="I14" s="284" t="s">
        <v>75</v>
      </c>
      <c r="J14" s="283">
        <f t="shared" si="1"/>
        <v>47</v>
      </c>
      <c r="K14" s="284">
        <v>1</v>
      </c>
      <c r="L14" s="284">
        <v>1</v>
      </c>
      <c r="M14" s="283">
        <f t="shared" si="2"/>
        <v>2</v>
      </c>
      <c r="O14" s="281" t="s">
        <v>798</v>
      </c>
      <c r="Q14" s="281" t="s">
        <v>837</v>
      </c>
    </row>
    <row r="15" spans="1:17">
      <c r="A15" s="283" t="s">
        <v>803</v>
      </c>
      <c r="B15" s="284" t="s">
        <v>75</v>
      </c>
      <c r="C15" s="284" t="s">
        <v>75</v>
      </c>
      <c r="D15" s="284" t="s">
        <v>75</v>
      </c>
      <c r="E15" s="284" t="s">
        <v>75</v>
      </c>
      <c r="F15" s="284" t="s">
        <v>75</v>
      </c>
      <c r="G15" s="284" t="s">
        <v>75</v>
      </c>
      <c r="H15" s="284">
        <v>10</v>
      </c>
      <c r="I15" s="284">
        <v>14</v>
      </c>
      <c r="J15" s="283">
        <f t="shared" si="1"/>
        <v>24</v>
      </c>
      <c r="K15" s="284" t="s">
        <v>75</v>
      </c>
      <c r="L15" s="284">
        <v>1</v>
      </c>
      <c r="M15" s="283">
        <f t="shared" si="2"/>
        <v>1</v>
      </c>
      <c r="O15" s="281" t="s">
        <v>799</v>
      </c>
      <c r="Q15" s="281" t="s">
        <v>838</v>
      </c>
    </row>
    <row r="16" spans="1:17">
      <c r="O16" s="281" t="s">
        <v>800</v>
      </c>
      <c r="Q16" s="281" t="s">
        <v>839</v>
      </c>
    </row>
    <row r="17" spans="1:17" ht="27">
      <c r="A17" s="564" t="s">
        <v>840</v>
      </c>
      <c r="B17" s="564"/>
      <c r="C17" s="564"/>
      <c r="D17" s="564"/>
      <c r="E17" s="564"/>
      <c r="F17" s="564"/>
      <c r="G17" s="564"/>
      <c r="H17" s="564"/>
      <c r="I17" s="564"/>
      <c r="K17" s="247"/>
      <c r="M17" s="247"/>
      <c r="O17" s="281" t="s">
        <v>75</v>
      </c>
      <c r="Q17" s="281" t="s">
        <v>811</v>
      </c>
    </row>
    <row r="18" spans="1:17" ht="63.75" customHeight="1">
      <c r="A18" s="288" t="s">
        <v>790</v>
      </c>
      <c r="B18" s="563" t="s">
        <v>832</v>
      </c>
      <c r="C18" s="563"/>
      <c r="D18" s="563"/>
      <c r="E18" s="563" t="s">
        <v>830</v>
      </c>
      <c r="F18" s="563"/>
      <c r="G18" s="563" t="s">
        <v>831</v>
      </c>
      <c r="H18" s="563"/>
      <c r="I18" s="302"/>
      <c r="J18" s="303"/>
      <c r="K18" s="302"/>
      <c r="L18" s="303"/>
      <c r="M18" s="302"/>
      <c r="Q18" s="281" t="s">
        <v>812</v>
      </c>
    </row>
    <row r="19" spans="1:17">
      <c r="A19" s="282" t="s">
        <v>789</v>
      </c>
      <c r="B19" s="282" t="s">
        <v>833</v>
      </c>
      <c r="C19" s="282" t="s">
        <v>834</v>
      </c>
      <c r="D19" s="282" t="s">
        <v>835</v>
      </c>
      <c r="E19" s="282" t="s">
        <v>836</v>
      </c>
      <c r="F19" s="282" t="s">
        <v>837</v>
      </c>
      <c r="G19" s="282" t="s">
        <v>838</v>
      </c>
      <c r="H19" s="282" t="s">
        <v>839</v>
      </c>
      <c r="I19" s="282" t="s">
        <v>644</v>
      </c>
      <c r="Q19" s="281" t="s">
        <v>813</v>
      </c>
    </row>
    <row r="20" spans="1:17">
      <c r="A20" s="283" t="s">
        <v>791</v>
      </c>
      <c r="B20" s="284">
        <v>5</v>
      </c>
      <c r="C20" s="284">
        <v>1</v>
      </c>
      <c r="D20" s="284" t="s">
        <v>75</v>
      </c>
      <c r="E20" s="284">
        <v>2</v>
      </c>
      <c r="F20" s="284">
        <v>1</v>
      </c>
      <c r="G20" s="284">
        <v>1</v>
      </c>
      <c r="H20" s="284" t="s">
        <v>75</v>
      </c>
      <c r="I20" s="283">
        <f t="shared" ref="I20:I30" si="3">SUM(B20:H20)</f>
        <v>10</v>
      </c>
      <c r="Q20" s="281" t="s">
        <v>814</v>
      </c>
    </row>
    <row r="21" spans="1:17">
      <c r="A21" s="283" t="s">
        <v>792</v>
      </c>
      <c r="B21" s="284">
        <v>8</v>
      </c>
      <c r="C21" s="284" t="s">
        <v>75</v>
      </c>
      <c r="D21" s="284" t="s">
        <v>75</v>
      </c>
      <c r="E21" s="284">
        <v>6</v>
      </c>
      <c r="F21" s="284">
        <v>1</v>
      </c>
      <c r="G21" s="284">
        <v>1</v>
      </c>
      <c r="H21" s="284" t="s">
        <v>75</v>
      </c>
      <c r="I21" s="283">
        <f t="shared" si="3"/>
        <v>16</v>
      </c>
      <c r="Q21" s="281" t="s">
        <v>815</v>
      </c>
    </row>
    <row r="22" spans="1:17">
      <c r="A22" s="283" t="s">
        <v>793</v>
      </c>
      <c r="B22" s="284">
        <v>11</v>
      </c>
      <c r="C22" s="284">
        <v>1</v>
      </c>
      <c r="D22" s="284" t="s">
        <v>75</v>
      </c>
      <c r="E22" s="284">
        <v>13</v>
      </c>
      <c r="F22" s="284">
        <v>1</v>
      </c>
      <c r="G22" s="284">
        <v>2</v>
      </c>
      <c r="H22" s="284" t="s">
        <v>75</v>
      </c>
      <c r="I22" s="283">
        <f t="shared" si="3"/>
        <v>28</v>
      </c>
      <c r="Q22" s="281" t="s">
        <v>816</v>
      </c>
    </row>
    <row r="23" spans="1:17">
      <c r="A23" s="283" t="s">
        <v>794</v>
      </c>
      <c r="B23" s="284">
        <v>16</v>
      </c>
      <c r="C23" s="284" t="s">
        <v>75</v>
      </c>
      <c r="D23" s="284" t="s">
        <v>75</v>
      </c>
      <c r="E23" s="284">
        <v>3</v>
      </c>
      <c r="F23" s="284">
        <v>2</v>
      </c>
      <c r="G23" s="284">
        <v>1</v>
      </c>
      <c r="H23" s="284" t="s">
        <v>75</v>
      </c>
      <c r="I23" s="283">
        <f t="shared" si="3"/>
        <v>22</v>
      </c>
      <c r="Q23" s="281" t="s">
        <v>781</v>
      </c>
    </row>
    <row r="24" spans="1:17">
      <c r="A24" s="283" t="s">
        <v>795</v>
      </c>
      <c r="B24" s="284">
        <v>9</v>
      </c>
      <c r="C24" s="284" t="s">
        <v>75</v>
      </c>
      <c r="D24" s="284" t="s">
        <v>75</v>
      </c>
      <c r="E24" s="284">
        <v>4</v>
      </c>
      <c r="F24" s="284">
        <v>4</v>
      </c>
      <c r="G24" s="284">
        <v>2</v>
      </c>
      <c r="H24" s="284" t="s">
        <v>75</v>
      </c>
      <c r="I24" s="283">
        <f t="shared" si="3"/>
        <v>19</v>
      </c>
      <c r="Q24" s="281" t="s">
        <v>782</v>
      </c>
    </row>
    <row r="25" spans="1:17">
      <c r="A25" s="283" t="s">
        <v>796</v>
      </c>
      <c r="B25" s="284">
        <v>12</v>
      </c>
      <c r="C25" s="284">
        <v>1</v>
      </c>
      <c r="D25" s="284" t="s">
        <v>75</v>
      </c>
      <c r="E25" s="284">
        <v>3</v>
      </c>
      <c r="F25" s="284">
        <v>4</v>
      </c>
      <c r="G25" s="284">
        <v>1</v>
      </c>
      <c r="H25" s="284" t="s">
        <v>75</v>
      </c>
      <c r="I25" s="283">
        <f t="shared" si="3"/>
        <v>21</v>
      </c>
      <c r="Q25" s="281" t="s">
        <v>783</v>
      </c>
    </row>
    <row r="26" spans="1:17">
      <c r="A26" s="283" t="s">
        <v>685</v>
      </c>
      <c r="B26" s="284">
        <v>3</v>
      </c>
      <c r="C26" s="284" t="s">
        <v>75</v>
      </c>
      <c r="D26" s="284">
        <v>3</v>
      </c>
      <c r="E26" s="284" t="s">
        <v>75</v>
      </c>
      <c r="F26" s="284">
        <v>2</v>
      </c>
      <c r="G26" s="284">
        <v>1</v>
      </c>
      <c r="H26" s="284" t="s">
        <v>75</v>
      </c>
      <c r="I26" s="283">
        <f t="shared" si="3"/>
        <v>9</v>
      </c>
      <c r="Q26" s="281" t="s">
        <v>784</v>
      </c>
    </row>
    <row r="27" spans="1:17">
      <c r="A27" s="283" t="s">
        <v>686</v>
      </c>
      <c r="B27" s="284">
        <v>2</v>
      </c>
      <c r="C27" s="284">
        <v>2</v>
      </c>
      <c r="D27" s="284" t="s">
        <v>75</v>
      </c>
      <c r="E27" s="284">
        <v>2</v>
      </c>
      <c r="F27" s="284">
        <v>5</v>
      </c>
      <c r="G27" s="284">
        <v>1</v>
      </c>
      <c r="H27" s="284" t="s">
        <v>75</v>
      </c>
      <c r="I27" s="283">
        <f t="shared" si="3"/>
        <v>12</v>
      </c>
      <c r="Q27" s="281" t="s">
        <v>785</v>
      </c>
    </row>
    <row r="28" spans="1:17">
      <c r="A28" s="283" t="s">
        <v>687</v>
      </c>
      <c r="B28" s="284" t="s">
        <v>75</v>
      </c>
      <c r="C28" s="284">
        <v>2</v>
      </c>
      <c r="D28" s="284">
        <v>3</v>
      </c>
      <c r="E28" s="284">
        <v>2</v>
      </c>
      <c r="F28" s="284">
        <v>3</v>
      </c>
      <c r="G28" s="284">
        <v>1</v>
      </c>
      <c r="H28" s="284">
        <v>1</v>
      </c>
      <c r="I28" s="283">
        <f t="shared" si="3"/>
        <v>12</v>
      </c>
      <c r="Q28" s="281" t="s">
        <v>786</v>
      </c>
    </row>
    <row r="29" spans="1:17">
      <c r="A29" s="283" t="s">
        <v>801</v>
      </c>
      <c r="B29" s="284">
        <v>1</v>
      </c>
      <c r="C29" s="284" t="s">
        <v>75</v>
      </c>
      <c r="D29" s="284" t="s">
        <v>75</v>
      </c>
      <c r="E29" s="284" t="s">
        <v>75</v>
      </c>
      <c r="F29" s="284" t="s">
        <v>75</v>
      </c>
      <c r="G29" s="284" t="s">
        <v>75</v>
      </c>
      <c r="H29" s="284">
        <v>2</v>
      </c>
      <c r="I29" s="283">
        <f t="shared" si="3"/>
        <v>3</v>
      </c>
      <c r="Q29" s="281" t="s">
        <v>787</v>
      </c>
    </row>
    <row r="30" spans="1:17">
      <c r="A30" s="283" t="s">
        <v>802</v>
      </c>
      <c r="B30" s="284">
        <v>1</v>
      </c>
      <c r="C30" s="284">
        <v>2</v>
      </c>
      <c r="D30" s="284">
        <v>1</v>
      </c>
      <c r="E30" s="284" t="s">
        <v>75</v>
      </c>
      <c r="F30" s="284" t="s">
        <v>75</v>
      </c>
      <c r="G30" s="284" t="s">
        <v>75</v>
      </c>
      <c r="H30" s="284">
        <v>1</v>
      </c>
      <c r="I30" s="283">
        <f t="shared" si="3"/>
        <v>5</v>
      </c>
      <c r="Q30" s="281" t="s">
        <v>788</v>
      </c>
    </row>
    <row r="31" spans="1:17">
      <c r="A31" s="283" t="s">
        <v>803</v>
      </c>
      <c r="B31" s="284" t="s">
        <v>75</v>
      </c>
      <c r="C31" s="284" t="s">
        <v>75</v>
      </c>
      <c r="D31" s="284" t="s">
        <v>75</v>
      </c>
      <c r="E31" s="284" t="s">
        <v>75</v>
      </c>
      <c r="F31" s="284" t="s">
        <v>75</v>
      </c>
      <c r="G31" s="284">
        <v>1</v>
      </c>
      <c r="H31" s="284">
        <v>1</v>
      </c>
      <c r="I31" s="283">
        <f>SUM(B31:H31)</f>
        <v>2</v>
      </c>
    </row>
    <row r="33" spans="1:13" ht="27">
      <c r="A33" s="564" t="s">
        <v>805</v>
      </c>
      <c r="B33" s="564"/>
      <c r="C33" s="564"/>
      <c r="D33" s="564"/>
      <c r="E33" s="564"/>
      <c r="F33" s="564"/>
      <c r="G33" s="564"/>
      <c r="H33" s="564"/>
      <c r="I33" s="248"/>
      <c r="J33" s="248"/>
      <c r="K33" s="248"/>
      <c r="L33" s="248"/>
      <c r="M33" s="248"/>
    </row>
    <row r="34" spans="1:13" ht="182.25" customHeight="1">
      <c r="A34" s="288" t="s">
        <v>790</v>
      </c>
      <c r="B34" s="287" t="s">
        <v>806</v>
      </c>
      <c r="C34" s="287" t="s">
        <v>807</v>
      </c>
      <c r="D34" s="562" t="s">
        <v>808</v>
      </c>
      <c r="E34" s="562"/>
      <c r="F34" s="287" t="s">
        <v>809</v>
      </c>
      <c r="G34" s="287" t="s">
        <v>810</v>
      </c>
    </row>
    <row r="35" spans="1:13">
      <c r="A35" s="282" t="s">
        <v>789</v>
      </c>
      <c r="B35" s="282" t="s">
        <v>811</v>
      </c>
      <c r="C35" s="282" t="s">
        <v>812</v>
      </c>
      <c r="D35" s="282" t="s">
        <v>813</v>
      </c>
      <c r="E35" s="282" t="s">
        <v>814</v>
      </c>
      <c r="F35" s="282" t="s">
        <v>815</v>
      </c>
      <c r="G35" s="282" t="s">
        <v>816</v>
      </c>
      <c r="H35" s="282" t="s">
        <v>644</v>
      </c>
    </row>
    <row r="36" spans="1:13">
      <c r="A36" s="283" t="s">
        <v>791</v>
      </c>
      <c r="B36" s="284">
        <v>2</v>
      </c>
      <c r="C36" s="284">
        <v>3</v>
      </c>
      <c r="D36" s="284">
        <v>2</v>
      </c>
      <c r="E36" s="284">
        <v>2</v>
      </c>
      <c r="F36" s="284">
        <v>3</v>
      </c>
      <c r="G36" s="284">
        <v>3</v>
      </c>
      <c r="H36" s="283">
        <f t="shared" ref="H36:H45" si="4">SUM(B36:G36)</f>
        <v>15</v>
      </c>
    </row>
    <row r="37" spans="1:13">
      <c r="A37" s="283" t="s">
        <v>792</v>
      </c>
      <c r="B37" s="284">
        <v>3</v>
      </c>
      <c r="C37" s="284">
        <v>4</v>
      </c>
      <c r="D37" s="284">
        <v>2</v>
      </c>
      <c r="E37" s="284">
        <v>2</v>
      </c>
      <c r="F37" s="284">
        <v>5</v>
      </c>
      <c r="G37" s="284">
        <v>5</v>
      </c>
      <c r="H37" s="283">
        <f t="shared" si="4"/>
        <v>21</v>
      </c>
    </row>
    <row r="38" spans="1:13">
      <c r="A38" s="283" t="s">
        <v>793</v>
      </c>
      <c r="B38" s="284">
        <v>3</v>
      </c>
      <c r="C38" s="284">
        <v>3</v>
      </c>
      <c r="D38" s="284">
        <v>2</v>
      </c>
      <c r="E38" s="284">
        <v>2</v>
      </c>
      <c r="F38" s="284">
        <v>5</v>
      </c>
      <c r="G38" s="284">
        <v>3</v>
      </c>
      <c r="H38" s="283">
        <f t="shared" si="4"/>
        <v>18</v>
      </c>
    </row>
    <row r="39" spans="1:13">
      <c r="A39" s="283" t="s">
        <v>794</v>
      </c>
      <c r="B39" s="284">
        <v>3</v>
      </c>
      <c r="C39" s="284">
        <v>3</v>
      </c>
      <c r="D39" s="284">
        <v>4</v>
      </c>
      <c r="E39" s="284">
        <v>2</v>
      </c>
      <c r="F39" s="284">
        <v>4</v>
      </c>
      <c r="G39" s="284">
        <v>3</v>
      </c>
      <c r="H39" s="283">
        <f t="shared" si="4"/>
        <v>19</v>
      </c>
    </row>
    <row r="40" spans="1:13">
      <c r="A40" s="283" t="s">
        <v>795</v>
      </c>
      <c r="B40" s="284">
        <v>2</v>
      </c>
      <c r="C40" s="284">
        <v>3</v>
      </c>
      <c r="D40" s="284">
        <v>6</v>
      </c>
      <c r="E40" s="284">
        <v>4</v>
      </c>
      <c r="F40" s="284">
        <v>5</v>
      </c>
      <c r="G40" s="284">
        <v>5</v>
      </c>
      <c r="H40" s="283">
        <f t="shared" si="4"/>
        <v>25</v>
      </c>
    </row>
    <row r="41" spans="1:13">
      <c r="A41" s="283" t="s">
        <v>796</v>
      </c>
      <c r="B41" s="284">
        <v>2</v>
      </c>
      <c r="C41" s="284">
        <v>2</v>
      </c>
      <c r="D41" s="284">
        <v>5</v>
      </c>
      <c r="E41" s="284">
        <v>6</v>
      </c>
      <c r="F41" s="284">
        <v>4</v>
      </c>
      <c r="G41" s="284">
        <v>3</v>
      </c>
      <c r="H41" s="283">
        <f t="shared" si="4"/>
        <v>22</v>
      </c>
    </row>
    <row r="42" spans="1:13">
      <c r="A42" s="283" t="s">
        <v>685</v>
      </c>
      <c r="B42" s="284">
        <v>4</v>
      </c>
      <c r="C42" s="284">
        <v>2</v>
      </c>
      <c r="D42" s="284">
        <v>3</v>
      </c>
      <c r="E42" s="284">
        <v>6</v>
      </c>
      <c r="F42" s="284">
        <v>4</v>
      </c>
      <c r="G42" s="284">
        <v>4</v>
      </c>
      <c r="H42" s="283">
        <f t="shared" si="4"/>
        <v>23</v>
      </c>
    </row>
    <row r="43" spans="1:13">
      <c r="A43" s="283" t="s">
        <v>686</v>
      </c>
      <c r="B43" s="284">
        <v>2</v>
      </c>
      <c r="C43" s="284">
        <v>4</v>
      </c>
      <c r="D43" s="284">
        <v>4</v>
      </c>
      <c r="E43" s="284">
        <v>5</v>
      </c>
      <c r="F43" s="284">
        <v>7</v>
      </c>
      <c r="G43" s="284">
        <v>3</v>
      </c>
      <c r="H43" s="283">
        <f t="shared" si="4"/>
        <v>25</v>
      </c>
    </row>
    <row r="44" spans="1:13">
      <c r="A44" s="283" t="s">
        <v>687</v>
      </c>
      <c r="B44" s="284">
        <v>3</v>
      </c>
      <c r="C44" s="284">
        <v>3</v>
      </c>
      <c r="D44" s="284">
        <v>3</v>
      </c>
      <c r="E44" s="284">
        <v>5</v>
      </c>
      <c r="F44" s="284">
        <v>5</v>
      </c>
      <c r="G44" s="284">
        <v>5</v>
      </c>
      <c r="H44" s="283">
        <f t="shared" si="4"/>
        <v>24</v>
      </c>
    </row>
    <row r="45" spans="1:13">
      <c r="A45" s="283" t="s">
        <v>797</v>
      </c>
      <c r="B45" s="284">
        <v>2</v>
      </c>
      <c r="C45" s="284">
        <v>4</v>
      </c>
      <c r="D45" s="284">
        <v>5</v>
      </c>
      <c r="E45" s="284">
        <v>4</v>
      </c>
      <c r="F45" s="284">
        <v>7</v>
      </c>
      <c r="G45" s="284">
        <v>7</v>
      </c>
      <c r="H45" s="283">
        <f t="shared" si="4"/>
        <v>29</v>
      </c>
    </row>
    <row r="47" spans="1:13" ht="27">
      <c r="A47" s="564" t="s">
        <v>804</v>
      </c>
      <c r="B47" s="564"/>
      <c r="C47" s="564"/>
      <c r="D47" s="564"/>
      <c r="E47" s="564"/>
      <c r="F47" s="564"/>
      <c r="G47" s="564"/>
      <c r="H47" s="564"/>
      <c r="I47" s="564"/>
      <c r="J47" s="564"/>
      <c r="K47" s="248"/>
      <c r="L47" s="248"/>
      <c r="M47" s="248"/>
    </row>
    <row r="48" spans="1:13" ht="168">
      <c r="A48" s="288" t="s">
        <v>790</v>
      </c>
      <c r="B48" s="561" t="s">
        <v>780</v>
      </c>
      <c r="C48" s="561"/>
      <c r="D48" s="561"/>
      <c r="E48" s="560" t="s">
        <v>798</v>
      </c>
      <c r="F48" s="560"/>
      <c r="G48" s="286" t="s">
        <v>799</v>
      </c>
      <c r="H48" s="563" t="s">
        <v>800</v>
      </c>
      <c r="I48" s="563"/>
    </row>
    <row r="49" spans="1:10">
      <c r="A49" s="282" t="s">
        <v>789</v>
      </c>
      <c r="B49" s="282" t="s">
        <v>781</v>
      </c>
      <c r="C49" s="282" t="s">
        <v>782</v>
      </c>
      <c r="D49" s="282" t="s">
        <v>783</v>
      </c>
      <c r="E49" s="282" t="s">
        <v>784</v>
      </c>
      <c r="F49" s="282" t="s">
        <v>785</v>
      </c>
      <c r="G49" s="282" t="s">
        <v>786</v>
      </c>
      <c r="H49" s="282" t="s">
        <v>787</v>
      </c>
      <c r="I49" s="282" t="s">
        <v>788</v>
      </c>
      <c r="J49" s="282" t="s">
        <v>644</v>
      </c>
    </row>
    <row r="50" spans="1:10">
      <c r="A50" s="283" t="s">
        <v>791</v>
      </c>
      <c r="B50" s="284">
        <v>4</v>
      </c>
      <c r="C50" s="284">
        <v>4</v>
      </c>
      <c r="D50" s="284">
        <v>1</v>
      </c>
      <c r="E50" s="284">
        <v>3</v>
      </c>
      <c r="F50" s="284">
        <v>1</v>
      </c>
      <c r="G50" s="284">
        <v>1</v>
      </c>
      <c r="H50" s="284">
        <v>1</v>
      </c>
      <c r="I50" s="284">
        <v>1</v>
      </c>
      <c r="J50" s="283">
        <f t="shared" ref="J50:J59" si="5">SUM(B50:I50)</f>
        <v>16</v>
      </c>
    </row>
    <row r="51" spans="1:10">
      <c r="A51" s="283" t="s">
        <v>792</v>
      </c>
      <c r="B51" s="284">
        <v>4</v>
      </c>
      <c r="C51" s="284">
        <v>4</v>
      </c>
      <c r="D51" s="284">
        <v>1</v>
      </c>
      <c r="E51" s="284">
        <v>3</v>
      </c>
      <c r="F51" s="284">
        <v>1</v>
      </c>
      <c r="G51" s="284">
        <v>1</v>
      </c>
      <c r="H51" s="284">
        <v>1</v>
      </c>
      <c r="I51" s="284">
        <v>1</v>
      </c>
      <c r="J51" s="283">
        <f t="shared" si="5"/>
        <v>16</v>
      </c>
    </row>
    <row r="52" spans="1:10">
      <c r="A52" s="283" t="s">
        <v>793</v>
      </c>
      <c r="B52" s="284">
        <v>4</v>
      </c>
      <c r="C52" s="284">
        <v>5</v>
      </c>
      <c r="D52" s="284">
        <v>2</v>
      </c>
      <c r="E52" s="284">
        <v>3</v>
      </c>
      <c r="F52" s="284">
        <v>1</v>
      </c>
      <c r="G52" s="284">
        <v>1</v>
      </c>
      <c r="H52" s="284">
        <v>1</v>
      </c>
      <c r="I52" s="284">
        <v>1</v>
      </c>
      <c r="J52" s="283">
        <f t="shared" si="5"/>
        <v>18</v>
      </c>
    </row>
    <row r="53" spans="1:10">
      <c r="A53" s="283" t="s">
        <v>794</v>
      </c>
      <c r="B53" s="284">
        <v>4</v>
      </c>
      <c r="C53" s="284">
        <v>5</v>
      </c>
      <c r="D53" s="284">
        <v>3</v>
      </c>
      <c r="E53" s="284">
        <v>3</v>
      </c>
      <c r="F53" s="284">
        <v>2</v>
      </c>
      <c r="G53" s="284">
        <v>1</v>
      </c>
      <c r="H53" s="284">
        <v>1</v>
      </c>
      <c r="I53" s="284">
        <v>1</v>
      </c>
      <c r="J53" s="283">
        <f t="shared" si="5"/>
        <v>20</v>
      </c>
    </row>
    <row r="54" spans="1:10">
      <c r="A54" s="283" t="s">
        <v>795</v>
      </c>
      <c r="B54" s="284">
        <v>4</v>
      </c>
      <c r="C54" s="284">
        <v>5</v>
      </c>
      <c r="D54" s="284">
        <v>3</v>
      </c>
      <c r="E54" s="284">
        <v>3</v>
      </c>
      <c r="F54" s="284">
        <v>2</v>
      </c>
      <c r="G54" s="284">
        <v>1</v>
      </c>
      <c r="H54" s="284">
        <v>1</v>
      </c>
      <c r="I54" s="284">
        <v>1</v>
      </c>
      <c r="J54" s="283">
        <f t="shared" si="5"/>
        <v>20</v>
      </c>
    </row>
    <row r="55" spans="1:10">
      <c r="A55" s="283" t="s">
        <v>796</v>
      </c>
      <c r="B55" s="284">
        <v>4</v>
      </c>
      <c r="C55" s="284">
        <v>5</v>
      </c>
      <c r="D55" s="284">
        <v>3</v>
      </c>
      <c r="E55" s="284">
        <v>3</v>
      </c>
      <c r="F55" s="284">
        <v>2</v>
      </c>
      <c r="G55" s="284">
        <v>1</v>
      </c>
      <c r="H55" s="284">
        <v>1</v>
      </c>
      <c r="I55" s="284">
        <v>1</v>
      </c>
      <c r="J55" s="283">
        <f t="shared" si="5"/>
        <v>20</v>
      </c>
    </row>
    <row r="56" spans="1:10">
      <c r="A56" s="283" t="s">
        <v>685</v>
      </c>
      <c r="B56" s="284">
        <v>4</v>
      </c>
      <c r="C56" s="284">
        <v>5</v>
      </c>
      <c r="D56" s="284">
        <v>3</v>
      </c>
      <c r="E56" s="284">
        <v>3</v>
      </c>
      <c r="F56" s="284">
        <v>2</v>
      </c>
      <c r="G56" s="284">
        <v>1</v>
      </c>
      <c r="H56" s="284">
        <v>1</v>
      </c>
      <c r="I56" s="284">
        <v>1</v>
      </c>
      <c r="J56" s="283">
        <f t="shared" si="5"/>
        <v>20</v>
      </c>
    </row>
    <row r="57" spans="1:10">
      <c r="A57" s="283" t="s">
        <v>686</v>
      </c>
      <c r="B57" s="284">
        <v>4</v>
      </c>
      <c r="C57" s="284">
        <v>5</v>
      </c>
      <c r="D57" s="284">
        <v>3</v>
      </c>
      <c r="E57" s="284">
        <v>3</v>
      </c>
      <c r="F57" s="284">
        <v>2</v>
      </c>
      <c r="G57" s="284">
        <v>1</v>
      </c>
      <c r="H57" s="284">
        <v>1</v>
      </c>
      <c r="I57" s="284">
        <v>2</v>
      </c>
      <c r="J57" s="283">
        <f t="shared" si="5"/>
        <v>21</v>
      </c>
    </row>
    <row r="58" spans="1:10">
      <c r="A58" s="283" t="s">
        <v>687</v>
      </c>
      <c r="B58" s="284">
        <v>4</v>
      </c>
      <c r="C58" s="284">
        <v>5</v>
      </c>
      <c r="D58" s="284">
        <v>3</v>
      </c>
      <c r="E58" s="284">
        <v>3</v>
      </c>
      <c r="F58" s="284">
        <v>2</v>
      </c>
      <c r="G58" s="284">
        <v>1</v>
      </c>
      <c r="H58" s="284">
        <v>1</v>
      </c>
      <c r="I58" s="284">
        <v>2</v>
      </c>
      <c r="J58" s="283">
        <f t="shared" si="5"/>
        <v>21</v>
      </c>
    </row>
    <row r="59" spans="1:10">
      <c r="A59" s="283" t="s">
        <v>797</v>
      </c>
      <c r="B59" s="284">
        <v>4</v>
      </c>
      <c r="C59" s="284">
        <v>5</v>
      </c>
      <c r="D59" s="284">
        <v>3</v>
      </c>
      <c r="E59" s="284">
        <v>3</v>
      </c>
      <c r="F59" s="284">
        <v>2</v>
      </c>
      <c r="G59" s="284">
        <v>1</v>
      </c>
      <c r="H59" s="284">
        <v>1</v>
      </c>
      <c r="I59" s="284">
        <v>2</v>
      </c>
      <c r="J59" s="283">
        <f t="shared" si="5"/>
        <v>21</v>
      </c>
    </row>
  </sheetData>
  <mergeCells count="17">
    <mergeCell ref="A1:K1"/>
    <mergeCell ref="A17:I17"/>
    <mergeCell ref="E18:F18"/>
    <mergeCell ref="G18:H18"/>
    <mergeCell ref="A33:H33"/>
    <mergeCell ref="B18:D18"/>
    <mergeCell ref="M2:M3"/>
    <mergeCell ref="B2:D2"/>
    <mergeCell ref="E2:G2"/>
    <mergeCell ref="H2:I2"/>
    <mergeCell ref="K2:L2"/>
    <mergeCell ref="J2:J3"/>
    <mergeCell ref="E48:F48"/>
    <mergeCell ref="B48:D48"/>
    <mergeCell ref="D34:E34"/>
    <mergeCell ref="H48:I48"/>
    <mergeCell ref="A47:J47"/>
  </mergeCells>
  <phoneticPr fontId="3" type="noConversion"/>
  <pageMargins left="0.25" right="0.25" top="0.75" bottom="0.75" header="0.3" footer="0.3"/>
  <pageSetup paperSize="9" scale="88" orientation="landscape" horizontalDpi="4294967293" verticalDpi="0" r:id="rId1"/>
  <rowBreaks count="2" manualBreakCount="2">
    <brk id="32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34</vt:i4>
      </vt:variant>
    </vt:vector>
  </HeadingPairs>
  <TitlesOfParts>
    <vt:vector size="48" baseType="lpstr">
      <vt:lpstr>1.Basic Info</vt:lpstr>
      <vt:lpstr>2.Students Name</vt:lpstr>
      <vt:lpstr>3.Attendance</vt:lpstr>
      <vt:lpstr>4.Formative</vt:lpstr>
      <vt:lpstr>5.Midterm</vt:lpstr>
      <vt:lpstr>6.Final</vt:lpstr>
      <vt:lpstr>7.Summary</vt:lpstr>
      <vt:lpstr>8.Cover</vt:lpstr>
      <vt:lpstr>รายชื่อ</vt:lpstr>
      <vt:lpstr>Subject Structure 1 page</vt:lpstr>
      <vt:lpstr>Subject Structure 2 pages</vt:lpstr>
      <vt:lpstr>Subject Structure 12 pages</vt:lpstr>
      <vt:lpstr>Subject</vt:lpstr>
      <vt:lpstr>Indicator</vt:lpstr>
      <vt:lpstr>'2.Students Name'!Print_Area</vt:lpstr>
      <vt:lpstr>'3.Attendance'!Print_Area</vt:lpstr>
      <vt:lpstr>'4.Formative'!Print_Area</vt:lpstr>
      <vt:lpstr>'5.Midterm'!Print_Area</vt:lpstr>
      <vt:lpstr>'6.Final'!Print_Area</vt:lpstr>
      <vt:lpstr>'7.Summary'!Print_Area</vt:lpstr>
      <vt:lpstr>'8.Cover'!Print_Area</vt:lpstr>
      <vt:lpstr>Indicator!Print_Area</vt:lpstr>
      <vt:lpstr>รายชื่อ!Print_Area</vt:lpstr>
      <vt:lpstr>เกรด0</vt:lpstr>
      <vt:lpstr>เกรด1</vt:lpstr>
      <vt:lpstr>เกรด1.5</vt:lpstr>
      <vt:lpstr>เกรด2</vt:lpstr>
      <vt:lpstr>เกรด2.5</vt:lpstr>
      <vt:lpstr>เกรด3.5</vt:lpstr>
      <vt:lpstr>เกรดสาม</vt:lpstr>
      <vt:lpstr>เกรดสี่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มส</vt:lpstr>
      <vt:lpstr>ร</vt:lpstr>
      <vt:lpstr>รหัสวิชา</vt:lpstr>
      <vt:lpstr>รอง</vt:lpstr>
      <vt:lpstr>รายวิชา</vt:lpstr>
      <vt:lpstr>วัดผล</vt:lpstr>
      <vt:lpstr>วันอนุมัติ</vt:lpstr>
      <vt:lpstr>หน่วยกิต</vt:lpstr>
    </vt:vector>
  </TitlesOfParts>
  <Company>Silawanna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Silawanna</dc:creator>
  <cp:lastModifiedBy>Kitiya Middleton</cp:lastModifiedBy>
  <cp:lastPrinted>2022-12-07T06:18:42Z</cp:lastPrinted>
  <dcterms:created xsi:type="dcterms:W3CDTF">2007-09-23T15:32:32Z</dcterms:created>
  <dcterms:modified xsi:type="dcterms:W3CDTF">2024-05-31T02:12:35Z</dcterms:modified>
</cp:coreProperties>
</file>